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<sst xmlns="http://schemas.openxmlformats.org/spreadsheetml/2006/main" count="160" uniqueCount="148">
  <si>
    <t>Current Budget 2014/15</t>
  </si>
  <si>
    <t>Actual YTD (end Mth 6)</t>
  </si>
  <si>
    <t>Projected 2014/15</t>
  </si>
  <si>
    <t>Narrative</t>
  </si>
  <si>
    <t>HR Sub Committee – Expenditure</t>
  </si>
  <si>
    <t>Salary &amp; Wages</t>
  </si>
  <si>
    <t>Employee Benefits</t>
  </si>
  <si>
    <t>Miscellaneous Staff</t>
  </si>
  <si>
    <t>Recruitment Costs</t>
  </si>
  <si>
    <t>Training</t>
  </si>
  <si>
    <t>Deputy Mayor &amp; Events – Expenditure</t>
  </si>
  <si>
    <t>Civic Events</t>
  </si>
  <si>
    <t>Grants &amp; Donations – S137</t>
  </si>
  <si>
    <t>Grants &amp; Donations – S142</t>
  </si>
  <si>
    <t>Fireworks</t>
  </si>
  <si>
    <t>Deputy Mayor &amp; Events – Income</t>
  </si>
  <si>
    <t>Firework income</t>
  </si>
  <si>
    <t>Property and Finance – Expenditure</t>
  </si>
  <si>
    <t>Misc expenditure</t>
  </si>
  <si>
    <t>Gas &amp; Electricity</t>
  </si>
  <si>
    <t>Office Cleaning</t>
  </si>
  <si>
    <t>Rates</t>
  </si>
  <si>
    <t>Telephone</t>
  </si>
  <si>
    <t>Insurance</t>
  </si>
  <si>
    <t>Professional Fees</t>
  </si>
  <si>
    <t>Subscriptions</t>
  </si>
  <si>
    <t>Postage &amp; Office Supplies</t>
  </si>
  <si>
    <t>Office Equip/Rental/Repairs</t>
  </si>
  <si>
    <t>Fire Alarm Equipment</t>
  </si>
  <si>
    <t>Travel Expenses</t>
  </si>
  <si>
    <t>Mayor/Deputy Mayor Expenses</t>
  </si>
  <si>
    <t>Room Hire</t>
  </si>
  <si>
    <t>Bank Charges</t>
  </si>
  <si>
    <t>AC&amp;ST Donations – S133</t>
  </si>
  <si>
    <t>Skip Hire</t>
  </si>
  <si>
    <t>Town Marshes</t>
  </si>
  <si>
    <t>Contract Maintenance</t>
  </si>
  <si>
    <t>Play Equipment Maintenance</t>
  </si>
  <si>
    <t>Tennis Courts Maintenance</t>
  </si>
  <si>
    <t>Bowls Green Maintenance</t>
  </si>
  <si>
    <t>Football Pitch Maintenance</t>
  </si>
  <si>
    <t>Sports Week</t>
  </si>
  <si>
    <t>Sports Vision</t>
  </si>
  <si>
    <t>Kings Field Shelter Maintenance</t>
  </si>
  <si>
    <t>Moot Hall General Maintenance</t>
  </si>
  <si>
    <t>Groundsmans Cottage Ext Redec</t>
  </si>
  <si>
    <t>Pet Perfection Ext Redec</t>
  </si>
  <si>
    <t>Bowls Pavilion Maintenance</t>
  </si>
  <si>
    <t>Bowls Access Path</t>
  </si>
  <si>
    <t>Boules Pitch Maintenance</t>
  </si>
  <si>
    <t>Bowls Pavilion refurbishment</t>
  </si>
  <si>
    <t>Yacht Pond Maintenance</t>
  </si>
  <si>
    <t>Allotment Upkeep</t>
  </si>
  <si>
    <t>Jubilee Walk Maintenance</t>
  </si>
  <si>
    <t>Ground Supplies</t>
  </si>
  <si>
    <t>Park Road Frontagers</t>
  </si>
  <si>
    <t>Trees Maintenance</t>
  </si>
  <si>
    <t>Machinery Maintenance/Repairs</t>
  </si>
  <si>
    <t>Machinery Fuel</t>
  </si>
  <si>
    <t>Moot Green footpaths resurfacing</t>
  </si>
  <si>
    <t>Bicycle racks</t>
  </si>
  <si>
    <t>Fence/gate  for outdoor gym</t>
  </si>
  <si>
    <t>Marsh pump</t>
  </si>
  <si>
    <t xml:space="preserve">Fencing </t>
  </si>
  <si>
    <t>War Memorial/Plaque Maintenance</t>
  </si>
  <si>
    <t>Dog Bins</t>
  </si>
  <si>
    <t>Litter Bins</t>
  </si>
  <si>
    <t>Town Notice Board Maintenance</t>
  </si>
  <si>
    <t>Memorial Benches Upkeep</t>
  </si>
  <si>
    <t>General Signs &amp; Maintenance</t>
  </si>
  <si>
    <t>Christmas Tree – Moot Green</t>
  </si>
  <si>
    <t>Grants &amp; Donations – Other</t>
  </si>
  <si>
    <t>Property and Finance – Income</t>
  </si>
  <si>
    <t>Precept</t>
  </si>
  <si>
    <t>Precept LCTRS</t>
  </si>
  <si>
    <t>Bank Interest</t>
  </si>
  <si>
    <t>Rents</t>
  </si>
  <si>
    <t>Allotment rents</t>
  </si>
  <si>
    <t>Sale of Ties &amp; Badges</t>
  </si>
  <si>
    <t>Grants Received</t>
  </si>
  <si>
    <t>Donations Received</t>
  </si>
  <si>
    <t>Miscellaneous Income</t>
  </si>
  <si>
    <t>Tennis Memberships/Tickets/Fees</t>
  </si>
  <si>
    <t>Refunds</t>
  </si>
  <si>
    <t>Sports Income – Football/PAYG</t>
  </si>
  <si>
    <t>Memorial Bench Donations</t>
  </si>
  <si>
    <t>Services - Expenditure</t>
  </si>
  <si>
    <t>PCSO</t>
  </si>
  <si>
    <t>IT</t>
  </si>
  <si>
    <t>Website Design &amp; Support</t>
  </si>
  <si>
    <t>Double Yellow Lines project</t>
  </si>
  <si>
    <t>Kings Field WC Maintenance &amp; Upkeep</t>
  </si>
  <si>
    <t>Kings Field WC Internal Redec</t>
  </si>
  <si>
    <t>Services – Income</t>
  </si>
  <si>
    <t>Museum Donation</t>
  </si>
  <si>
    <t>Planning – Expenditure</t>
  </si>
  <si>
    <t>Emergency Plan</t>
  </si>
  <si>
    <t>Town Plan/ Neighbourhood plan</t>
  </si>
  <si>
    <t>Earmarked fund – increases</t>
  </si>
  <si>
    <t>Elections</t>
  </si>
  <si>
    <t>Contingency Reserve</t>
  </si>
  <si>
    <t>Regalia Main/Improvements</t>
  </si>
  <si>
    <t>Moot hall restoration project</t>
  </si>
  <si>
    <t>Tractor fund</t>
  </si>
  <si>
    <t>Kings Field wall</t>
  </si>
  <si>
    <t>Ride on Mower fund</t>
  </si>
  <si>
    <t>Reconciliation Expenses</t>
  </si>
  <si>
    <t>Services – Expenditure</t>
  </si>
  <si>
    <t>Total</t>
  </si>
  <si>
    <t>Reconciliation Income</t>
  </si>
  <si>
    <t xml:space="preserve">Deputy Mayor &amp; Events </t>
  </si>
  <si>
    <t>Property and Finance excl Precept</t>
  </si>
  <si>
    <t xml:space="preserve">Services </t>
  </si>
  <si>
    <t xml:space="preserve">Planning </t>
  </si>
  <si>
    <t>Surplus/ Deficit</t>
  </si>
  <si>
    <t>Earmarked Reserves C/f</t>
  </si>
  <si>
    <t>Total Reserves</t>
  </si>
  <si>
    <t>Reserves</t>
  </si>
  <si>
    <t>General Reserves B/F</t>
  </si>
  <si>
    <t>Earmarked Reserves B/F</t>
  </si>
  <si>
    <t>General Reserves C/F</t>
  </si>
  <si>
    <t>Earmarked Reserves C/F</t>
  </si>
  <si>
    <t xml:space="preserve"> </t>
  </si>
  <si>
    <t>ALDEBURGH TOWN COUNCIL – DRAFT BUDGET  2017/18</t>
  </si>
  <si>
    <t>Budget 2016/17</t>
  </si>
  <si>
    <t>Projection 2016/17</t>
  </si>
  <si>
    <t>Draft Budget 2017/18</t>
  </si>
  <si>
    <t>Predicted – 2018/19</t>
  </si>
  <si>
    <t>Actual 2015/16</t>
  </si>
  <si>
    <t>Election expenditure</t>
  </si>
  <si>
    <t>Kings field lighting</t>
  </si>
  <si>
    <t>Rugby Hut</t>
  </si>
  <si>
    <t>Investment</t>
  </si>
  <si>
    <t>Recycling credits</t>
  </si>
  <si>
    <t>Excludes groundsmans cottage</t>
  </si>
  <si>
    <t>new leases for grd cott + S&amp;P.</t>
  </si>
  <si>
    <t>addl works in 2016</t>
  </si>
  <si>
    <t>continue to move towards vision</t>
  </si>
  <si>
    <t>Redec 2017</t>
  </si>
  <si>
    <t>Redec 2018</t>
  </si>
  <si>
    <t>Incld Sport E studies repayment</t>
  </si>
  <si>
    <t>Queens birthday</t>
  </si>
  <si>
    <t>start sinking fund £1500pa</t>
  </si>
  <si>
    <t>CIL payment + sale of tractor in 2016</t>
  </si>
  <si>
    <t>Addl costs in 2018 for new pitches maint</t>
  </si>
  <si>
    <t>Assume EMR &amp; grant sufficient</t>
  </si>
  <si>
    <t>Bowls club, spts wk, potholes, QE b'day</t>
  </si>
  <si>
    <t>Does not incl rents for groundsmans cott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</si>
</sst>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PageLayoutView="0" workbookViewId="0" topLeftCell="A203">
      <selection activeCell="L173" sqref="L173"/>
    </sheetView>
  </sheetViews>
  <sheetFormatPr defaultColWidth="11.57421875" defaultRowHeight="12.75"/>
  <cols>
    <col min="1" max="2" width="6.00390625" style="0" customWidth="1"/>
    <col min="3" max="3" width="27.140625" style="0" customWidth="1"/>
    <col min="4" max="6" width="0" style="0" hidden="1" customWidth="1"/>
    <col min="7" max="7" width="11.57421875" style="0" customWidth="1"/>
    <col min="8" max="8" width="9.7109375" style="0" customWidth="1"/>
    <col min="9" max="9" width="11.57421875" style="0" customWidth="1"/>
    <col min="10" max="10" width="10.28125" style="0" customWidth="1"/>
    <col min="11" max="11" width="9.7109375" style="0" customWidth="1"/>
  </cols>
  <sheetData>
    <row r="1" spans="2:11" ht="12.75">
      <c r="B1" s="1" t="s">
        <v>123</v>
      </c>
      <c r="C1" s="2"/>
      <c r="D1" s="2"/>
      <c r="E1" s="2"/>
      <c r="F1" s="2"/>
      <c r="G1" s="2"/>
      <c r="H1" s="2"/>
      <c r="J1" s="2"/>
      <c r="K1" s="2"/>
    </row>
    <row r="2" spans="3:12" ht="33.75">
      <c r="C2" s="1"/>
      <c r="D2" s="3" t="s">
        <v>0</v>
      </c>
      <c r="E2" s="3" t="s">
        <v>1</v>
      </c>
      <c r="F2" s="3" t="s">
        <v>2</v>
      </c>
      <c r="G2" s="3" t="s">
        <v>128</v>
      </c>
      <c r="H2" s="3" t="s">
        <v>124</v>
      </c>
      <c r="I2" s="3" t="s">
        <v>125</v>
      </c>
      <c r="J2" s="3" t="s">
        <v>126</v>
      </c>
      <c r="K2" s="3" t="s">
        <v>127</v>
      </c>
      <c r="L2" s="1" t="s">
        <v>3</v>
      </c>
    </row>
    <row r="3" ht="12.75" hidden="1"/>
    <row r="4" ht="12.75">
      <c r="C4" s="1" t="s">
        <v>4</v>
      </c>
    </row>
    <row r="5" spans="1:11" ht="12.75">
      <c r="A5" s="4">
        <v>101</v>
      </c>
      <c r="B5" s="5">
        <v>4000</v>
      </c>
      <c r="C5" s="5" t="s">
        <v>5</v>
      </c>
      <c r="D5" s="2">
        <v>60000</v>
      </c>
      <c r="E5" s="2">
        <v>29951</v>
      </c>
      <c r="F5" s="2">
        <v>60000</v>
      </c>
      <c r="G5" s="2">
        <v>52409</v>
      </c>
      <c r="H5" s="2">
        <f>59000-14000</f>
        <v>45000</v>
      </c>
      <c r="I5" s="2">
        <v>46000</v>
      </c>
      <c r="J5" s="2">
        <v>52000</v>
      </c>
      <c r="K5" s="6">
        <v>53500</v>
      </c>
    </row>
    <row r="6" spans="1:11" ht="12.75">
      <c r="A6" s="4">
        <v>101</v>
      </c>
      <c r="B6" s="5">
        <v>4001</v>
      </c>
      <c r="C6" s="5" t="s">
        <v>6</v>
      </c>
      <c r="D6" s="2">
        <v>7250</v>
      </c>
      <c r="E6" s="2">
        <v>2572</v>
      </c>
      <c r="F6" s="2">
        <v>5000</v>
      </c>
      <c r="G6" s="2">
        <v>5495</v>
      </c>
      <c r="H6" s="2">
        <v>8000</v>
      </c>
      <c r="I6" s="2">
        <v>7000</v>
      </c>
      <c r="J6" s="2">
        <v>7100</v>
      </c>
      <c r="K6" s="6">
        <v>7200</v>
      </c>
    </row>
    <row r="7" spans="1:11" ht="12.75">
      <c r="A7" s="4">
        <v>101</v>
      </c>
      <c r="B7" s="5">
        <v>4002</v>
      </c>
      <c r="C7" s="5" t="s">
        <v>7</v>
      </c>
      <c r="D7" s="2">
        <v>500</v>
      </c>
      <c r="E7" s="2">
        <v>0</v>
      </c>
      <c r="F7" s="2">
        <v>500</v>
      </c>
      <c r="G7" s="2">
        <v>0</v>
      </c>
      <c r="H7" s="2">
        <v>500</v>
      </c>
      <c r="I7" s="2">
        <v>500</v>
      </c>
      <c r="J7" s="2">
        <v>500</v>
      </c>
      <c r="K7" s="6">
        <v>500</v>
      </c>
    </row>
    <row r="8" ht="12.75" hidden="1">
      <c r="H8" s="5"/>
    </row>
    <row r="9" spans="1:11" ht="12.75">
      <c r="A9" s="4">
        <v>101</v>
      </c>
      <c r="B9" s="5">
        <v>4005</v>
      </c>
      <c r="C9" s="5" t="s">
        <v>8</v>
      </c>
      <c r="D9" s="2">
        <v>500</v>
      </c>
      <c r="E9" s="2">
        <v>0</v>
      </c>
      <c r="F9" s="2">
        <v>0</v>
      </c>
      <c r="G9" s="2">
        <v>0</v>
      </c>
      <c r="H9" s="2">
        <v>500</v>
      </c>
      <c r="I9" s="2">
        <v>500</v>
      </c>
      <c r="J9" s="2">
        <v>500</v>
      </c>
      <c r="K9" s="6">
        <v>500</v>
      </c>
    </row>
    <row r="10" spans="1:11" ht="12.75">
      <c r="A10" s="4">
        <v>101</v>
      </c>
      <c r="B10" s="5">
        <v>4035</v>
      </c>
      <c r="C10" s="5" t="s">
        <v>9</v>
      </c>
      <c r="D10" s="2">
        <v>500</v>
      </c>
      <c r="E10" s="2">
        <v>15</v>
      </c>
      <c r="F10" s="2">
        <v>100</v>
      </c>
      <c r="G10" s="2">
        <v>373</v>
      </c>
      <c r="H10" s="2">
        <v>1000</v>
      </c>
      <c r="I10" s="2">
        <v>500</v>
      </c>
      <c r="J10" s="2">
        <v>1000</v>
      </c>
      <c r="K10" s="6">
        <v>1000</v>
      </c>
    </row>
    <row r="11" spans="1:11" ht="12.75">
      <c r="A11" s="4"/>
      <c r="B11" s="5"/>
      <c r="C11" s="5"/>
      <c r="D11" s="2"/>
      <c r="E11" s="2"/>
      <c r="F11" s="2"/>
      <c r="G11" s="1">
        <f>SUM(G5:G10)</f>
        <v>58277</v>
      </c>
      <c r="H11" s="1">
        <f>SUM(H5:H10)</f>
        <v>55000</v>
      </c>
      <c r="I11" s="1">
        <f>SUM(I5:I10)</f>
        <v>54500</v>
      </c>
      <c r="J11" s="1">
        <f>SUM(J5:J10)</f>
        <v>61100</v>
      </c>
      <c r="K11" s="7">
        <f>SUM(K5:K10)</f>
        <v>62700</v>
      </c>
    </row>
    <row r="12" spans="1:11" ht="12.75">
      <c r="A12" s="4"/>
      <c r="B12" s="5"/>
      <c r="C12" s="5"/>
      <c r="D12" s="2"/>
      <c r="E12" s="2"/>
      <c r="F12" s="2"/>
      <c r="G12" s="2"/>
      <c r="H12" s="2"/>
      <c r="K12" s="6"/>
    </row>
    <row r="13" spans="1:11" ht="12.75">
      <c r="A13" s="4"/>
      <c r="B13" s="5"/>
      <c r="C13" s="4" t="s">
        <v>10</v>
      </c>
      <c r="D13" s="2"/>
      <c r="E13" s="2"/>
      <c r="F13" s="2"/>
      <c r="G13" s="2"/>
      <c r="H13" s="2"/>
      <c r="K13" s="6"/>
    </row>
    <row r="14" spans="1:11" ht="12.75">
      <c r="A14" s="4">
        <v>151</v>
      </c>
      <c r="B14" s="5">
        <v>4075</v>
      </c>
      <c r="C14" s="5" t="s">
        <v>11</v>
      </c>
      <c r="D14" s="2">
        <v>3000</v>
      </c>
      <c r="E14" s="2">
        <v>1104</v>
      </c>
      <c r="F14" s="2">
        <v>3000</v>
      </c>
      <c r="G14" s="2">
        <v>2379</v>
      </c>
      <c r="H14" s="2">
        <v>3000</v>
      </c>
      <c r="I14" s="2">
        <v>2600</v>
      </c>
      <c r="J14" s="2">
        <v>3000</v>
      </c>
      <c r="K14" s="6">
        <v>3000</v>
      </c>
    </row>
    <row r="15" spans="1:11" ht="12.75">
      <c r="A15" s="4">
        <v>151</v>
      </c>
      <c r="B15" s="5">
        <v>4080</v>
      </c>
      <c r="C15" s="5" t="s">
        <v>12</v>
      </c>
      <c r="D15" s="2">
        <v>7750</v>
      </c>
      <c r="E15" s="2">
        <v>2250</v>
      </c>
      <c r="F15" s="2">
        <v>7750</v>
      </c>
      <c r="G15" s="2">
        <v>7214</v>
      </c>
      <c r="H15" s="2">
        <v>9000</v>
      </c>
      <c r="I15" s="2">
        <v>9000</v>
      </c>
      <c r="J15" s="2">
        <v>9000</v>
      </c>
      <c r="K15" s="6">
        <v>9500</v>
      </c>
    </row>
    <row r="16" spans="1:11" ht="12.75">
      <c r="A16" s="4">
        <v>151</v>
      </c>
      <c r="B16" s="5">
        <v>4082</v>
      </c>
      <c r="C16" s="5" t="s">
        <v>13</v>
      </c>
      <c r="D16" s="2">
        <v>500</v>
      </c>
      <c r="E16" s="2">
        <v>0</v>
      </c>
      <c r="F16" s="2">
        <v>500</v>
      </c>
      <c r="G16" s="2">
        <v>500</v>
      </c>
      <c r="H16" s="2">
        <v>600</v>
      </c>
      <c r="I16" s="2">
        <v>600</v>
      </c>
      <c r="J16" s="2">
        <v>600</v>
      </c>
      <c r="K16" s="6">
        <v>650</v>
      </c>
    </row>
    <row r="17" spans="1:11" ht="12.75">
      <c r="A17" s="4">
        <v>151</v>
      </c>
      <c r="B17" s="5">
        <v>4108</v>
      </c>
      <c r="C17" s="2" t="s">
        <v>14</v>
      </c>
      <c r="D17" s="2">
        <v>2500</v>
      </c>
      <c r="E17" s="2">
        <v>0</v>
      </c>
      <c r="F17" s="2">
        <v>2800</v>
      </c>
      <c r="G17" s="2">
        <v>2797</v>
      </c>
      <c r="H17" s="2">
        <v>2900</v>
      </c>
      <c r="I17" s="2">
        <v>3000</v>
      </c>
      <c r="J17" s="2">
        <v>3000</v>
      </c>
      <c r="K17" s="6">
        <v>3100</v>
      </c>
    </row>
    <row r="18" spans="1:11" ht="12.75">
      <c r="A18" s="4">
        <v>151</v>
      </c>
      <c r="B18" s="5">
        <v>4111</v>
      </c>
      <c r="C18" s="2" t="s">
        <v>141</v>
      </c>
      <c r="D18" s="2"/>
      <c r="E18" s="2"/>
      <c r="F18" s="2"/>
      <c r="G18" s="2">
        <v>0</v>
      </c>
      <c r="H18" s="2">
        <v>0</v>
      </c>
      <c r="I18" s="2">
        <v>3000</v>
      </c>
      <c r="J18" s="2">
        <v>0</v>
      </c>
      <c r="K18" s="6">
        <v>0</v>
      </c>
    </row>
    <row r="19" spans="1:11" ht="12.75">
      <c r="A19" s="4"/>
      <c r="C19" s="2"/>
      <c r="D19" s="2"/>
      <c r="E19" s="2"/>
      <c r="F19" s="2"/>
      <c r="G19" s="1">
        <f>SUM(G14:G18)</f>
        <v>12890</v>
      </c>
      <c r="H19" s="1">
        <f>SUM(H14:H18)</f>
        <v>15500</v>
      </c>
      <c r="I19" s="1">
        <f>SUM(I14:I18)</f>
        <v>18200</v>
      </c>
      <c r="J19" s="1">
        <f>SUM(J14:J18)</f>
        <v>15600</v>
      </c>
      <c r="K19" s="7">
        <f>SUM(K14:K18)</f>
        <v>16250</v>
      </c>
    </row>
    <row r="20" spans="1:11" ht="12.75">
      <c r="A20" s="4"/>
      <c r="C20" s="2"/>
      <c r="D20" s="2"/>
      <c r="E20" s="2"/>
      <c r="F20" s="2"/>
      <c r="G20" s="2"/>
      <c r="H20" s="2"/>
      <c r="K20" s="6"/>
    </row>
    <row r="21" spans="1:11" ht="12.75">
      <c r="A21" s="4"/>
      <c r="C21" s="4" t="s">
        <v>15</v>
      </c>
      <c r="D21" s="2"/>
      <c r="E21" s="2"/>
      <c r="F21" s="2"/>
      <c r="G21" s="2"/>
      <c r="H21" s="2"/>
      <c r="K21" s="6"/>
    </row>
    <row r="22" spans="1:11" ht="12.75">
      <c r="A22" s="4">
        <v>151</v>
      </c>
      <c r="B22" s="5">
        <v>1141</v>
      </c>
      <c r="C22" s="2" t="s">
        <v>16</v>
      </c>
      <c r="D22" s="2">
        <v>1750</v>
      </c>
      <c r="E22" s="2">
        <v>0</v>
      </c>
      <c r="F22" s="2">
        <v>2000</v>
      </c>
      <c r="G22" s="2">
        <v>2095</v>
      </c>
      <c r="H22" s="2">
        <v>2000</v>
      </c>
      <c r="I22" s="2">
        <v>1600</v>
      </c>
      <c r="J22" s="2">
        <v>1600</v>
      </c>
      <c r="K22" s="6">
        <v>1600</v>
      </c>
    </row>
    <row r="23" spans="1:12" ht="12.75">
      <c r="A23" s="4"/>
      <c r="C23" s="2"/>
      <c r="D23" s="2"/>
      <c r="E23" s="2"/>
      <c r="F23" s="2"/>
      <c r="G23" s="1">
        <f>SUM(G22)</f>
        <v>2095</v>
      </c>
      <c r="H23" s="1">
        <f>SUM(H22)</f>
        <v>2000</v>
      </c>
      <c r="I23" s="1">
        <f>SUM(I22)</f>
        <v>1600</v>
      </c>
      <c r="J23" s="1">
        <f>SUM(J22)</f>
        <v>1600</v>
      </c>
      <c r="K23" s="7">
        <f>SUM(K22)</f>
        <v>1600</v>
      </c>
      <c r="L23" t="s">
        <v>122</v>
      </c>
    </row>
    <row r="24" ht="12.75">
      <c r="A24" s="4"/>
    </row>
    <row r="25" spans="1:11" ht="12.75">
      <c r="A25" s="4"/>
      <c r="B25" s="5"/>
      <c r="C25" s="5"/>
      <c r="D25" s="2"/>
      <c r="E25" s="2"/>
      <c r="F25" s="2"/>
      <c r="G25" s="2"/>
      <c r="H25" s="2"/>
      <c r="K25" s="6"/>
    </row>
    <row r="26" ht="12.75">
      <c r="C26" s="1" t="s">
        <v>17</v>
      </c>
    </row>
    <row r="27" spans="1:11" ht="12.75">
      <c r="A27" s="4">
        <v>201</v>
      </c>
      <c r="B27" s="5">
        <v>4003</v>
      </c>
      <c r="C27" s="5" t="s">
        <v>18</v>
      </c>
      <c r="D27" s="5"/>
      <c r="E27" s="6">
        <v>200</v>
      </c>
      <c r="F27" s="6">
        <v>200</v>
      </c>
      <c r="G27" s="6">
        <v>408</v>
      </c>
      <c r="H27" s="6">
        <v>500</v>
      </c>
      <c r="I27" s="6">
        <v>500</v>
      </c>
      <c r="J27" s="6">
        <v>500</v>
      </c>
      <c r="K27" s="6">
        <v>500</v>
      </c>
    </row>
    <row r="28" spans="1:12" ht="12.75">
      <c r="A28" s="4">
        <v>201</v>
      </c>
      <c r="B28" s="5">
        <v>4010</v>
      </c>
      <c r="C28" s="5" t="s">
        <v>19</v>
      </c>
      <c r="D28" s="2">
        <v>5000</v>
      </c>
      <c r="E28" s="2">
        <v>1398</v>
      </c>
      <c r="F28" s="2">
        <v>5000</v>
      </c>
      <c r="G28" s="2">
        <v>3278</v>
      </c>
      <c r="H28" s="2">
        <v>4500</v>
      </c>
      <c r="I28" s="2">
        <v>3500</v>
      </c>
      <c r="J28" s="2">
        <v>3000</v>
      </c>
      <c r="K28" s="6">
        <v>3200</v>
      </c>
      <c r="L28" t="s">
        <v>134</v>
      </c>
    </row>
    <row r="29" spans="1:11" ht="12.75">
      <c r="A29" s="4">
        <v>201</v>
      </c>
      <c r="B29" s="5">
        <v>4011</v>
      </c>
      <c r="C29" s="5" t="s">
        <v>20</v>
      </c>
      <c r="D29" s="2">
        <v>950</v>
      </c>
      <c r="E29" s="2">
        <v>480</v>
      </c>
      <c r="F29" s="2">
        <v>950</v>
      </c>
      <c r="G29" s="2">
        <v>893</v>
      </c>
      <c r="H29" s="2">
        <v>1000</v>
      </c>
      <c r="I29" s="2">
        <v>1000</v>
      </c>
      <c r="J29" s="2">
        <v>1100</v>
      </c>
      <c r="K29" s="6">
        <v>1200</v>
      </c>
    </row>
    <row r="30" spans="1:12" ht="12.75">
      <c r="A30" s="4">
        <v>201</v>
      </c>
      <c r="B30" s="5">
        <v>4015</v>
      </c>
      <c r="C30" s="5" t="s">
        <v>21</v>
      </c>
      <c r="D30" s="2">
        <v>13500</v>
      </c>
      <c r="E30" s="2">
        <v>6880</v>
      </c>
      <c r="F30" s="2">
        <v>12000</v>
      </c>
      <c r="G30" s="2">
        <v>12471</v>
      </c>
      <c r="H30" s="2">
        <v>12500</v>
      </c>
      <c r="I30" s="2">
        <v>12500</v>
      </c>
      <c r="J30" s="2">
        <v>11500</v>
      </c>
      <c r="K30" s="6">
        <v>12000</v>
      </c>
      <c r="L30" t="s">
        <v>134</v>
      </c>
    </row>
    <row r="31" spans="1:11" ht="12.75">
      <c r="A31" s="4">
        <v>201</v>
      </c>
      <c r="B31" s="5">
        <v>4020</v>
      </c>
      <c r="C31" s="5" t="s">
        <v>22</v>
      </c>
      <c r="D31" s="2">
        <v>1000</v>
      </c>
      <c r="E31" s="2">
        <v>495</v>
      </c>
      <c r="F31" s="2">
        <v>1000</v>
      </c>
      <c r="G31" s="2">
        <v>1054</v>
      </c>
      <c r="H31" s="2">
        <v>1100</v>
      </c>
      <c r="I31" s="2">
        <v>1100</v>
      </c>
      <c r="J31" s="2">
        <v>1200</v>
      </c>
      <c r="K31" s="6">
        <v>1250</v>
      </c>
    </row>
    <row r="32" spans="1:11" ht="12.75">
      <c r="A32" s="4">
        <v>201</v>
      </c>
      <c r="B32" s="5">
        <v>4025</v>
      </c>
      <c r="C32" s="5" t="s">
        <v>23</v>
      </c>
      <c r="D32" s="2">
        <v>10000</v>
      </c>
      <c r="E32" s="2">
        <v>9594</v>
      </c>
      <c r="F32" s="2">
        <v>9600</v>
      </c>
      <c r="G32" s="2">
        <v>7107</v>
      </c>
      <c r="H32" s="2">
        <v>7500</v>
      </c>
      <c r="I32" s="2">
        <v>7806</v>
      </c>
      <c r="J32" s="2">
        <v>7806</v>
      </c>
      <c r="K32" s="6">
        <v>7806</v>
      </c>
    </row>
    <row r="33" spans="1:12" ht="12.75">
      <c r="A33" s="4">
        <v>201</v>
      </c>
      <c r="B33" s="5">
        <v>4030</v>
      </c>
      <c r="C33" s="5" t="s">
        <v>24</v>
      </c>
      <c r="D33" s="2">
        <v>3000</v>
      </c>
      <c r="E33" s="2">
        <v>-429</v>
      </c>
      <c r="F33" s="2">
        <v>3000</v>
      </c>
      <c r="G33" s="2">
        <v>3218</v>
      </c>
      <c r="H33" s="2">
        <v>5000</v>
      </c>
      <c r="I33" s="2">
        <v>5000</v>
      </c>
      <c r="J33" s="2">
        <v>4000</v>
      </c>
      <c r="K33" s="6">
        <v>4000</v>
      </c>
      <c r="L33" t="s">
        <v>135</v>
      </c>
    </row>
    <row r="34" spans="1:8" ht="12.75" hidden="1">
      <c r="A34" s="4">
        <v>201</v>
      </c>
      <c r="H34" s="2"/>
    </row>
    <row r="35" spans="1:11" ht="12.75">
      <c r="A35" s="4">
        <v>201</v>
      </c>
      <c r="B35" s="5">
        <v>4040</v>
      </c>
      <c r="C35" s="5" t="s">
        <v>25</v>
      </c>
      <c r="D35" s="2">
        <v>1100</v>
      </c>
      <c r="E35" s="2">
        <v>682</v>
      </c>
      <c r="F35" s="2">
        <v>1100</v>
      </c>
      <c r="G35" s="2">
        <v>1123</v>
      </c>
      <c r="H35" s="2">
        <v>1200</v>
      </c>
      <c r="I35" s="2">
        <v>1200</v>
      </c>
      <c r="J35" s="2">
        <v>1250</v>
      </c>
      <c r="K35" s="6">
        <v>1300</v>
      </c>
    </row>
    <row r="36" spans="1:11" ht="12.75">
      <c r="A36" s="4">
        <v>201</v>
      </c>
      <c r="B36" s="5">
        <v>4045</v>
      </c>
      <c r="C36" s="5" t="s">
        <v>26</v>
      </c>
      <c r="D36" s="2">
        <v>2000</v>
      </c>
      <c r="E36" s="2">
        <v>258</v>
      </c>
      <c r="F36" s="2">
        <v>1000</v>
      </c>
      <c r="G36" s="2">
        <v>1410</v>
      </c>
      <c r="H36" s="2">
        <v>1200</v>
      </c>
      <c r="I36" s="2">
        <v>1200</v>
      </c>
      <c r="J36" s="2">
        <v>1300</v>
      </c>
      <c r="K36" s="6">
        <v>1400</v>
      </c>
    </row>
    <row r="37" spans="1:11" ht="12.75">
      <c r="A37" s="4">
        <v>201</v>
      </c>
      <c r="B37" s="5">
        <v>4050</v>
      </c>
      <c r="C37" s="5" t="s">
        <v>27</v>
      </c>
      <c r="D37" s="2">
        <v>1000</v>
      </c>
      <c r="E37" s="2">
        <v>225</v>
      </c>
      <c r="F37" s="2">
        <v>500</v>
      </c>
      <c r="G37" s="2">
        <v>553</v>
      </c>
      <c r="H37" s="2">
        <v>800</v>
      </c>
      <c r="I37" s="2">
        <v>650</v>
      </c>
      <c r="J37" s="2">
        <v>700</v>
      </c>
      <c r="K37" s="6">
        <v>750</v>
      </c>
    </row>
    <row r="38" spans="1:11" ht="12.75">
      <c r="A38" s="4">
        <v>201</v>
      </c>
      <c r="B38" s="5">
        <v>4051</v>
      </c>
      <c r="C38" s="5" t="s">
        <v>28</v>
      </c>
      <c r="D38" s="2">
        <v>800</v>
      </c>
      <c r="E38" s="2">
        <v>90</v>
      </c>
      <c r="F38" s="2">
        <v>800</v>
      </c>
      <c r="G38" s="2">
        <v>802</v>
      </c>
      <c r="H38" s="2">
        <v>875</v>
      </c>
      <c r="I38" s="2">
        <v>875</v>
      </c>
      <c r="J38" s="2">
        <v>950</v>
      </c>
      <c r="K38" s="6">
        <v>1000</v>
      </c>
    </row>
    <row r="39" spans="1:11" ht="12.75">
      <c r="A39" s="4">
        <v>201</v>
      </c>
      <c r="B39" s="5">
        <v>4055</v>
      </c>
      <c r="C39" s="5" t="s">
        <v>29</v>
      </c>
      <c r="D39" s="2">
        <v>700</v>
      </c>
      <c r="E39" s="2">
        <v>319</v>
      </c>
      <c r="F39" s="2">
        <v>700</v>
      </c>
      <c r="G39" s="2">
        <v>932</v>
      </c>
      <c r="H39" s="2">
        <v>800</v>
      </c>
      <c r="I39" s="2">
        <v>700</v>
      </c>
      <c r="J39" s="2">
        <v>800</v>
      </c>
      <c r="K39" s="6">
        <v>850</v>
      </c>
    </row>
    <row r="40" spans="1:11" ht="12.75">
      <c r="A40" s="4">
        <v>201</v>
      </c>
      <c r="B40" s="5">
        <v>4060</v>
      </c>
      <c r="C40" s="5" t="s">
        <v>30</v>
      </c>
      <c r="D40" s="2">
        <v>2000</v>
      </c>
      <c r="E40" s="2">
        <v>95</v>
      </c>
      <c r="F40" s="2">
        <v>2000</v>
      </c>
      <c r="G40" s="2">
        <v>1279</v>
      </c>
      <c r="H40" s="2">
        <v>2150</v>
      </c>
      <c r="I40" s="2">
        <v>2000</v>
      </c>
      <c r="J40" s="2">
        <v>2150</v>
      </c>
      <c r="K40" s="6">
        <v>2200</v>
      </c>
    </row>
    <row r="41" spans="1:11" ht="12.75">
      <c r="A41" s="4">
        <v>201</v>
      </c>
      <c r="B41" s="5">
        <v>4065</v>
      </c>
      <c r="C41" s="5" t="s">
        <v>31</v>
      </c>
      <c r="D41" s="2">
        <v>500</v>
      </c>
      <c r="E41" s="2">
        <v>0</v>
      </c>
      <c r="F41" s="2">
        <v>500</v>
      </c>
      <c r="G41" s="2">
        <v>70</v>
      </c>
      <c r="H41" s="2">
        <v>500</v>
      </c>
      <c r="I41" s="2">
        <v>250</v>
      </c>
      <c r="J41" s="2">
        <v>500</v>
      </c>
      <c r="K41" s="6">
        <v>500</v>
      </c>
    </row>
    <row r="42" spans="1:11" ht="12.75">
      <c r="A42" s="4">
        <v>201</v>
      </c>
      <c r="B42" s="5">
        <v>4070</v>
      </c>
      <c r="C42" s="5" t="s">
        <v>32</v>
      </c>
      <c r="D42" s="2">
        <v>100</v>
      </c>
      <c r="E42" s="2">
        <v>0</v>
      </c>
      <c r="F42" s="2">
        <v>0</v>
      </c>
      <c r="G42" s="2">
        <v>296</v>
      </c>
      <c r="H42" s="2">
        <v>100</v>
      </c>
      <c r="I42" s="2">
        <v>100</v>
      </c>
      <c r="J42" s="2">
        <v>100</v>
      </c>
      <c r="K42" s="6">
        <v>150</v>
      </c>
    </row>
    <row r="43" spans="1:11" ht="12.75">
      <c r="A43" s="4">
        <v>201</v>
      </c>
      <c r="B43" s="5">
        <v>4081</v>
      </c>
      <c r="C43" s="5" t="s">
        <v>33</v>
      </c>
      <c r="D43" s="2">
        <v>15000</v>
      </c>
      <c r="E43" s="2">
        <v>7400</v>
      </c>
      <c r="F43" s="2">
        <v>14800</v>
      </c>
      <c r="G43" s="2">
        <v>14800</v>
      </c>
      <c r="H43" s="2">
        <v>15000</v>
      </c>
      <c r="I43" s="2">
        <v>10000</v>
      </c>
      <c r="J43" s="2">
        <v>10000</v>
      </c>
      <c r="K43" s="6">
        <v>10000</v>
      </c>
    </row>
    <row r="44" spans="1:11" ht="12.75">
      <c r="A44" s="4">
        <v>201</v>
      </c>
      <c r="B44" s="5">
        <v>4095</v>
      </c>
      <c r="C44" s="5" t="s">
        <v>34</v>
      </c>
      <c r="D44" s="2">
        <v>500</v>
      </c>
      <c r="E44" s="2">
        <v>296</v>
      </c>
      <c r="F44" s="2">
        <v>500</v>
      </c>
      <c r="G44" s="2">
        <v>311</v>
      </c>
      <c r="H44" s="2">
        <v>550</v>
      </c>
      <c r="I44" s="2">
        <v>500</v>
      </c>
      <c r="J44" s="2">
        <v>500</v>
      </c>
      <c r="K44" s="6">
        <v>550</v>
      </c>
    </row>
    <row r="45" spans="1:11" ht="12.75">
      <c r="A45" s="4">
        <v>201</v>
      </c>
      <c r="B45" s="5">
        <v>4110</v>
      </c>
      <c r="C45" s="5" t="s">
        <v>129</v>
      </c>
      <c r="D45" s="2"/>
      <c r="E45" s="2"/>
      <c r="F45" s="2"/>
      <c r="G45" s="2">
        <v>150</v>
      </c>
      <c r="H45" s="2">
        <v>0</v>
      </c>
      <c r="I45" s="2">
        <v>0</v>
      </c>
      <c r="J45" s="2">
        <v>0</v>
      </c>
      <c r="K45" s="6">
        <v>0</v>
      </c>
    </row>
    <row r="46" spans="1:11" ht="12.75">
      <c r="A46" s="4">
        <v>201</v>
      </c>
      <c r="B46" s="5">
        <v>4200</v>
      </c>
      <c r="C46" s="2" t="s">
        <v>35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6">
        <v>10</v>
      </c>
    </row>
    <row r="47" spans="1:12" ht="12.75">
      <c r="A47" s="4">
        <v>201</v>
      </c>
      <c r="B47" s="5">
        <v>4205</v>
      </c>
      <c r="C47" s="2" t="s">
        <v>36</v>
      </c>
      <c r="D47" s="2">
        <v>3000</v>
      </c>
      <c r="E47" s="2">
        <v>2290</v>
      </c>
      <c r="F47" s="2">
        <v>3000</v>
      </c>
      <c r="G47" s="2">
        <v>6753</v>
      </c>
      <c r="H47" s="2">
        <f>8000+14000</f>
        <v>22000</v>
      </c>
      <c r="I47" s="2">
        <v>20000</v>
      </c>
      <c r="J47" s="2">
        <v>21000</v>
      </c>
      <c r="K47" s="6">
        <v>28000</v>
      </c>
      <c r="L47" t="s">
        <v>144</v>
      </c>
    </row>
    <row r="48" spans="1:11" ht="12.75">
      <c r="A48" s="4">
        <v>201</v>
      </c>
      <c r="B48" s="5">
        <v>4210</v>
      </c>
      <c r="C48" s="2" t="s">
        <v>37</v>
      </c>
      <c r="D48" s="2">
        <v>4000</v>
      </c>
      <c r="E48" s="2">
        <v>0</v>
      </c>
      <c r="F48" s="2">
        <v>4000</v>
      </c>
      <c r="G48" s="2">
        <v>305</v>
      </c>
      <c r="H48" s="2">
        <v>7500</v>
      </c>
      <c r="I48" s="2">
        <v>7500</v>
      </c>
      <c r="J48" s="2">
        <v>7500</v>
      </c>
      <c r="K48" s="6">
        <v>7500</v>
      </c>
    </row>
    <row r="49" spans="1:11" ht="12.75">
      <c r="A49" s="4">
        <v>201</v>
      </c>
      <c r="B49" s="5">
        <v>4215</v>
      </c>
      <c r="C49" s="2" t="s">
        <v>38</v>
      </c>
      <c r="D49" s="2">
        <v>0</v>
      </c>
      <c r="E49" s="2">
        <v>0</v>
      </c>
      <c r="F49" s="2">
        <v>0</v>
      </c>
      <c r="G49" s="2">
        <v>1407</v>
      </c>
      <c r="H49" s="2">
        <v>0</v>
      </c>
      <c r="I49" s="2">
        <v>500</v>
      </c>
      <c r="J49" s="2">
        <v>0</v>
      </c>
      <c r="K49" s="6">
        <v>0</v>
      </c>
    </row>
    <row r="50" spans="1:12" ht="12.75">
      <c r="A50" s="4">
        <v>201</v>
      </c>
      <c r="B50" s="5">
        <v>4225</v>
      </c>
      <c r="C50" s="2" t="s">
        <v>39</v>
      </c>
      <c r="D50" s="2">
        <v>2500</v>
      </c>
      <c r="E50" s="2">
        <v>399</v>
      </c>
      <c r="F50" s="2">
        <v>1000</v>
      </c>
      <c r="G50" s="2">
        <v>1261</v>
      </c>
      <c r="H50" s="2">
        <v>1200</v>
      </c>
      <c r="I50" s="2">
        <v>2500</v>
      </c>
      <c r="J50" s="2">
        <v>1200</v>
      </c>
      <c r="K50" s="6">
        <v>1300</v>
      </c>
      <c r="L50" t="s">
        <v>136</v>
      </c>
    </row>
    <row r="51" spans="1:12" ht="12.75">
      <c r="A51" s="4">
        <v>201</v>
      </c>
      <c r="B51" s="5">
        <v>4230</v>
      </c>
      <c r="C51" s="2" t="s">
        <v>40</v>
      </c>
      <c r="D51" s="2">
        <v>7000</v>
      </c>
      <c r="E51" s="2">
        <v>400</v>
      </c>
      <c r="F51" s="2">
        <v>7000</v>
      </c>
      <c r="G51" s="2">
        <v>1195</v>
      </c>
      <c r="H51" s="2">
        <v>2000</v>
      </c>
      <c r="I51" s="2">
        <v>2000</v>
      </c>
      <c r="J51" s="2">
        <v>3500</v>
      </c>
      <c r="K51" s="6">
        <v>3500</v>
      </c>
      <c r="L51" t="s">
        <v>142</v>
      </c>
    </row>
    <row r="52" spans="1:11" ht="12.75">
      <c r="A52" s="4">
        <v>201</v>
      </c>
      <c r="B52" s="5">
        <v>4233</v>
      </c>
      <c r="C52" s="2" t="s">
        <v>41</v>
      </c>
      <c r="D52" s="2">
        <v>1000</v>
      </c>
      <c r="E52" s="2">
        <v>1191</v>
      </c>
      <c r="F52" s="2">
        <v>1191</v>
      </c>
      <c r="G52" s="2">
        <v>1304</v>
      </c>
      <c r="H52" s="2">
        <v>1350</v>
      </c>
      <c r="I52" s="2">
        <v>1160</v>
      </c>
      <c r="J52" s="2">
        <v>1350</v>
      </c>
      <c r="K52" s="6">
        <v>1400</v>
      </c>
    </row>
    <row r="53" spans="1:12" ht="12.75">
      <c r="A53" s="4">
        <v>201</v>
      </c>
      <c r="B53" s="5">
        <v>4234</v>
      </c>
      <c r="C53" s="2" t="s">
        <v>42</v>
      </c>
      <c r="D53" s="2">
        <v>5000</v>
      </c>
      <c r="E53" s="2">
        <v>0</v>
      </c>
      <c r="F53" s="2">
        <v>5000</v>
      </c>
      <c r="G53" s="2">
        <v>0</v>
      </c>
      <c r="H53" s="2">
        <v>5000</v>
      </c>
      <c r="I53" s="2">
        <v>5000</v>
      </c>
      <c r="J53" s="2">
        <v>5000</v>
      </c>
      <c r="K53" s="6">
        <v>5000</v>
      </c>
      <c r="L53" t="s">
        <v>137</v>
      </c>
    </row>
    <row r="54" spans="1:11" ht="12.75">
      <c r="A54" s="4">
        <v>201</v>
      </c>
      <c r="B54" s="5">
        <v>4236</v>
      </c>
      <c r="C54" s="2" t="s">
        <v>43</v>
      </c>
      <c r="D54" s="2">
        <v>0</v>
      </c>
      <c r="E54" s="2">
        <v>380</v>
      </c>
      <c r="F54" s="2">
        <v>380</v>
      </c>
      <c r="G54" s="2">
        <v>0</v>
      </c>
      <c r="H54" s="2">
        <v>200</v>
      </c>
      <c r="I54" s="2">
        <v>200</v>
      </c>
      <c r="J54" s="2">
        <v>250</v>
      </c>
      <c r="K54" s="6">
        <v>250</v>
      </c>
    </row>
    <row r="55" spans="1:11" ht="12.75">
      <c r="A55" s="4">
        <v>201</v>
      </c>
      <c r="B55" s="5">
        <v>4240</v>
      </c>
      <c r="C55" s="2" t="s">
        <v>130</v>
      </c>
      <c r="D55" s="2"/>
      <c r="E55" s="2"/>
      <c r="F55" s="2"/>
      <c r="G55" s="2">
        <v>195</v>
      </c>
      <c r="H55" s="2">
        <v>0</v>
      </c>
      <c r="I55" s="2">
        <v>0</v>
      </c>
      <c r="J55" s="2">
        <v>0</v>
      </c>
      <c r="K55" s="6">
        <v>0</v>
      </c>
    </row>
    <row r="56" spans="1:11" ht="12.75">
      <c r="A56" s="4">
        <v>201</v>
      </c>
      <c r="B56" s="5">
        <v>4250</v>
      </c>
      <c r="C56" s="2" t="s">
        <v>44</v>
      </c>
      <c r="D56" s="2">
        <v>3500</v>
      </c>
      <c r="E56" s="2">
        <v>-3431</v>
      </c>
      <c r="F56" s="2">
        <v>3500</v>
      </c>
      <c r="G56" s="2">
        <v>985</v>
      </c>
      <c r="H56" s="2">
        <v>3750</v>
      </c>
      <c r="I56" s="2">
        <v>3750</v>
      </c>
      <c r="J56" s="2">
        <v>4000</v>
      </c>
      <c r="K56" s="6">
        <v>4100</v>
      </c>
    </row>
    <row r="57" spans="1:12" ht="12.75">
      <c r="A57" s="4">
        <v>201</v>
      </c>
      <c r="B57" s="5">
        <v>4255</v>
      </c>
      <c r="C57" s="2" t="s">
        <v>45</v>
      </c>
      <c r="D57" s="2">
        <v>2500</v>
      </c>
      <c r="E57" s="2">
        <v>450</v>
      </c>
      <c r="F57" s="2">
        <v>450</v>
      </c>
      <c r="G57" s="2">
        <v>636</v>
      </c>
      <c r="H57" s="2">
        <v>250</v>
      </c>
      <c r="I57" s="2">
        <v>21000</v>
      </c>
      <c r="J57" s="2">
        <v>1000</v>
      </c>
      <c r="K57" s="6">
        <v>500</v>
      </c>
      <c r="L57" t="s">
        <v>138</v>
      </c>
    </row>
    <row r="58" spans="1:12" ht="12.75">
      <c r="A58" s="4">
        <v>201</v>
      </c>
      <c r="B58" s="5">
        <v>4260</v>
      </c>
      <c r="C58" s="2" t="s">
        <v>46</v>
      </c>
      <c r="D58" s="2">
        <v>2500</v>
      </c>
      <c r="E58" s="2">
        <v>450</v>
      </c>
      <c r="F58" s="2">
        <v>450</v>
      </c>
      <c r="G58" s="2">
        <v>370</v>
      </c>
      <c r="H58" s="2">
        <v>250</v>
      </c>
      <c r="I58" s="2">
        <v>905</v>
      </c>
      <c r="J58" s="2">
        <v>1000</v>
      </c>
      <c r="K58" s="6">
        <v>500</v>
      </c>
      <c r="L58" t="s">
        <v>138</v>
      </c>
    </row>
    <row r="59" spans="1:11" ht="12.75">
      <c r="A59" s="4">
        <v>201</v>
      </c>
      <c r="B59" s="5">
        <v>4261</v>
      </c>
      <c r="C59" s="2" t="s">
        <v>131</v>
      </c>
      <c r="D59" s="2"/>
      <c r="E59" s="2"/>
      <c r="F59" s="2"/>
      <c r="G59" s="2">
        <v>23100</v>
      </c>
      <c r="H59" s="2">
        <v>0</v>
      </c>
      <c r="I59" s="2">
        <v>100</v>
      </c>
      <c r="J59" s="2">
        <v>2000</v>
      </c>
      <c r="K59" s="6">
        <v>2000</v>
      </c>
    </row>
    <row r="60" spans="1:12" ht="12.75">
      <c r="A60" s="4">
        <v>201</v>
      </c>
      <c r="B60" s="5">
        <v>4265</v>
      </c>
      <c r="C60" s="2" t="s">
        <v>47</v>
      </c>
      <c r="D60" s="2">
        <v>100</v>
      </c>
      <c r="E60" s="2">
        <v>136</v>
      </c>
      <c r="F60" s="2">
        <v>136</v>
      </c>
      <c r="G60" s="2">
        <v>1538</v>
      </c>
      <c r="H60" s="2">
        <v>300</v>
      </c>
      <c r="I60" s="2">
        <v>200</v>
      </c>
      <c r="J60" s="2">
        <v>300</v>
      </c>
      <c r="K60" s="6">
        <v>1500</v>
      </c>
      <c r="L60" t="s">
        <v>139</v>
      </c>
    </row>
    <row r="61" spans="1:11" ht="12.75">
      <c r="A61" s="4">
        <v>201</v>
      </c>
      <c r="B61" s="5">
        <v>4266</v>
      </c>
      <c r="C61" s="2" t="s">
        <v>48</v>
      </c>
      <c r="D61" s="2">
        <v>3500</v>
      </c>
      <c r="E61" s="2">
        <v>0</v>
      </c>
      <c r="F61" s="2">
        <v>3500</v>
      </c>
      <c r="G61" s="2">
        <v>0</v>
      </c>
      <c r="H61" s="2">
        <v>0</v>
      </c>
      <c r="I61" s="2">
        <v>0</v>
      </c>
      <c r="J61" s="2">
        <v>0</v>
      </c>
      <c r="K61" s="6">
        <v>0</v>
      </c>
    </row>
    <row r="62" spans="1:11" ht="12.75">
      <c r="A62" s="4">
        <v>201</v>
      </c>
      <c r="B62" s="5">
        <v>4267</v>
      </c>
      <c r="C62" s="2" t="s">
        <v>49</v>
      </c>
      <c r="D62" s="2">
        <v>0</v>
      </c>
      <c r="E62" s="2">
        <v>0</v>
      </c>
      <c r="F62" s="2">
        <v>0</v>
      </c>
      <c r="G62" s="2">
        <v>733</v>
      </c>
      <c r="H62" s="2">
        <v>250</v>
      </c>
      <c r="I62" s="2">
        <v>100</v>
      </c>
      <c r="J62" s="2">
        <v>250</v>
      </c>
      <c r="K62" s="6">
        <v>250</v>
      </c>
    </row>
    <row r="63" spans="1:11" ht="12.75">
      <c r="A63" s="4">
        <v>201</v>
      </c>
      <c r="B63" s="5">
        <v>4268</v>
      </c>
      <c r="C63" s="2" t="s">
        <v>50</v>
      </c>
      <c r="D63" s="2">
        <v>2500</v>
      </c>
      <c r="E63" s="2">
        <v>8437</v>
      </c>
      <c r="F63" s="2">
        <v>8437</v>
      </c>
      <c r="G63" s="2">
        <v>0</v>
      </c>
      <c r="H63" s="2">
        <v>0</v>
      </c>
      <c r="I63" s="2">
        <v>0</v>
      </c>
      <c r="J63" s="2">
        <v>0</v>
      </c>
      <c r="K63" s="6">
        <v>0</v>
      </c>
    </row>
    <row r="64" spans="1:11" ht="12.75">
      <c r="A64" s="4">
        <v>201</v>
      </c>
      <c r="B64" s="5">
        <v>4275</v>
      </c>
      <c r="C64" s="2" t="s">
        <v>51</v>
      </c>
      <c r="D64" s="2">
        <v>1000</v>
      </c>
      <c r="E64" s="2">
        <v>211</v>
      </c>
      <c r="F64" s="2">
        <v>500</v>
      </c>
      <c r="G64" s="2">
        <v>0</v>
      </c>
      <c r="H64" s="2">
        <v>500</v>
      </c>
      <c r="I64" s="2">
        <v>300</v>
      </c>
      <c r="J64" s="2">
        <v>500</v>
      </c>
      <c r="K64" s="6">
        <v>550</v>
      </c>
    </row>
    <row r="65" spans="1:11" ht="12.75">
      <c r="A65" s="4">
        <v>201</v>
      </c>
      <c r="B65" s="5">
        <v>4280</v>
      </c>
      <c r="C65" s="2" t="s">
        <v>52</v>
      </c>
      <c r="D65" s="2">
        <v>800</v>
      </c>
      <c r="E65" s="2">
        <v>40</v>
      </c>
      <c r="F65" s="2">
        <v>400</v>
      </c>
      <c r="G65" s="2">
        <v>27</v>
      </c>
      <c r="H65" s="2">
        <v>500</v>
      </c>
      <c r="I65" s="2">
        <v>600</v>
      </c>
      <c r="J65" s="2">
        <v>600</v>
      </c>
      <c r="K65" s="6">
        <v>600</v>
      </c>
    </row>
    <row r="66" spans="1:11" ht="12.75">
      <c r="A66" s="4">
        <v>201</v>
      </c>
      <c r="B66" s="5">
        <v>4282</v>
      </c>
      <c r="C66" s="2" t="s">
        <v>53</v>
      </c>
      <c r="D66" s="2">
        <v>3000</v>
      </c>
      <c r="E66" s="2">
        <v>0</v>
      </c>
      <c r="F66" s="2">
        <v>3000</v>
      </c>
      <c r="G66" s="2">
        <v>1634</v>
      </c>
      <c r="H66" s="2">
        <v>3500</v>
      </c>
      <c r="I66" s="2">
        <v>4159</v>
      </c>
      <c r="J66" s="2">
        <v>3000</v>
      </c>
      <c r="K66" s="6">
        <v>3000</v>
      </c>
    </row>
    <row r="67" spans="1:11" ht="12.75">
      <c r="A67" s="4">
        <v>201</v>
      </c>
      <c r="B67" s="5">
        <v>4285</v>
      </c>
      <c r="C67" s="2" t="s">
        <v>54</v>
      </c>
      <c r="D67" s="2">
        <v>1750</v>
      </c>
      <c r="E67" s="2">
        <v>398</v>
      </c>
      <c r="F67" s="2">
        <v>1750</v>
      </c>
      <c r="G67" s="2">
        <v>3549</v>
      </c>
      <c r="H67" s="2">
        <v>2500</v>
      </c>
      <c r="I67" s="2">
        <v>1000</v>
      </c>
      <c r="J67" s="2">
        <v>1000</v>
      </c>
      <c r="K67" s="6">
        <v>1100</v>
      </c>
    </row>
    <row r="68" spans="1:11" ht="12.75">
      <c r="A68" s="4">
        <v>201</v>
      </c>
      <c r="B68" s="5">
        <v>4291</v>
      </c>
      <c r="C68" s="2" t="s">
        <v>55</v>
      </c>
      <c r="D68" s="2">
        <v>700</v>
      </c>
      <c r="E68" s="2">
        <v>295</v>
      </c>
      <c r="F68" s="2">
        <v>295</v>
      </c>
      <c r="G68" s="2">
        <v>295</v>
      </c>
      <c r="H68" s="2">
        <v>300</v>
      </c>
      <c r="I68" s="2">
        <v>545</v>
      </c>
      <c r="J68" s="2">
        <v>700</v>
      </c>
      <c r="K68" s="6">
        <v>750</v>
      </c>
    </row>
    <row r="69" spans="1:11" ht="12.75">
      <c r="A69" s="4">
        <v>201</v>
      </c>
      <c r="B69" s="5">
        <v>4295</v>
      </c>
      <c r="C69" s="2" t="s">
        <v>56</v>
      </c>
      <c r="D69" s="2">
        <v>3000</v>
      </c>
      <c r="E69" s="2">
        <v>75</v>
      </c>
      <c r="F69" s="2">
        <v>3000</v>
      </c>
      <c r="G69" s="2">
        <v>2868</v>
      </c>
      <c r="H69" s="2">
        <v>4000</v>
      </c>
      <c r="I69" s="2">
        <v>4000</v>
      </c>
      <c r="J69" s="2">
        <v>2000</v>
      </c>
      <c r="K69" s="6">
        <v>2500</v>
      </c>
    </row>
    <row r="70" spans="1:11" ht="12.75">
      <c r="A70" s="4">
        <v>201</v>
      </c>
      <c r="B70" s="5">
        <v>4305</v>
      </c>
      <c r="C70" s="2" t="s">
        <v>57</v>
      </c>
      <c r="D70" s="2">
        <v>2000</v>
      </c>
      <c r="E70" s="2">
        <v>1514</v>
      </c>
      <c r="F70" s="2">
        <v>2000</v>
      </c>
      <c r="G70" s="2">
        <v>1247</v>
      </c>
      <c r="H70" s="2">
        <v>2000</v>
      </c>
      <c r="I70" s="2">
        <v>200</v>
      </c>
      <c r="J70" s="2">
        <v>100</v>
      </c>
      <c r="K70" s="6">
        <v>100</v>
      </c>
    </row>
    <row r="71" spans="1:11" ht="12.75">
      <c r="A71" s="4">
        <v>201</v>
      </c>
      <c r="B71" s="5">
        <v>4310</v>
      </c>
      <c r="C71" s="2" t="s">
        <v>58</v>
      </c>
      <c r="D71" s="2">
        <v>1500</v>
      </c>
      <c r="E71" s="2">
        <v>385</v>
      </c>
      <c r="F71" s="2">
        <v>800</v>
      </c>
      <c r="G71" s="2">
        <v>91</v>
      </c>
      <c r="H71" s="2">
        <v>150</v>
      </c>
      <c r="I71" s="2">
        <v>50</v>
      </c>
      <c r="J71" s="2">
        <v>0</v>
      </c>
      <c r="K71" s="6">
        <v>0</v>
      </c>
    </row>
    <row r="72" spans="1:11" ht="12.75">
      <c r="A72" s="4">
        <v>201</v>
      </c>
      <c r="B72" s="5">
        <v>4426</v>
      </c>
      <c r="C72" s="2" t="s">
        <v>59</v>
      </c>
      <c r="D72" s="2">
        <v>3000</v>
      </c>
      <c r="E72" s="2">
        <v>0</v>
      </c>
      <c r="F72" s="2">
        <v>3000</v>
      </c>
      <c r="G72" s="2">
        <v>5718</v>
      </c>
      <c r="H72" s="2">
        <v>4000</v>
      </c>
      <c r="I72" s="2">
        <v>4000</v>
      </c>
      <c r="J72" s="2">
        <v>1000</v>
      </c>
      <c r="K72" s="6">
        <v>1000</v>
      </c>
    </row>
    <row r="73" spans="1:11" ht="12.75">
      <c r="A73" s="4">
        <v>201</v>
      </c>
      <c r="B73" s="5">
        <v>4428</v>
      </c>
      <c r="C73" s="2" t="s">
        <v>60</v>
      </c>
      <c r="D73" s="2">
        <v>500</v>
      </c>
      <c r="E73" s="2">
        <v>238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6">
        <v>0</v>
      </c>
    </row>
    <row r="74" spans="1:11" ht="12.75">
      <c r="A74" s="4">
        <v>201</v>
      </c>
      <c r="B74" s="5">
        <v>4429</v>
      </c>
      <c r="C74" s="2" t="s">
        <v>61</v>
      </c>
      <c r="D74" s="2">
        <v>1000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6">
        <v>0</v>
      </c>
    </row>
    <row r="75" spans="1:11" ht="12.75">
      <c r="A75" s="4">
        <v>201</v>
      </c>
      <c r="B75" s="5"/>
      <c r="C75" s="2" t="s">
        <v>62</v>
      </c>
      <c r="D75" s="2">
        <v>6500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6">
        <v>0</v>
      </c>
    </row>
    <row r="76" spans="1:11" ht="12.75">
      <c r="A76" s="4">
        <v>201</v>
      </c>
      <c r="B76" s="5">
        <v>4429</v>
      </c>
      <c r="C76" s="2" t="s">
        <v>63</v>
      </c>
      <c r="D76" s="2">
        <v>0</v>
      </c>
      <c r="E76" s="2">
        <v>0</v>
      </c>
      <c r="F76" s="2">
        <v>0</v>
      </c>
      <c r="G76" s="2">
        <v>7937</v>
      </c>
      <c r="H76" s="2">
        <v>2500</v>
      </c>
      <c r="I76" s="2">
        <v>500</v>
      </c>
      <c r="J76" s="2">
        <v>1000</v>
      </c>
      <c r="K76" s="6">
        <v>1000</v>
      </c>
    </row>
    <row r="77" spans="1:11" ht="12.75">
      <c r="A77" s="4">
        <v>201</v>
      </c>
      <c r="B77" s="5">
        <v>4400</v>
      </c>
      <c r="C77" s="2" t="s">
        <v>64</v>
      </c>
      <c r="D77" s="2">
        <v>550</v>
      </c>
      <c r="E77" s="2">
        <v>413</v>
      </c>
      <c r="F77" s="2">
        <v>550</v>
      </c>
      <c r="G77" s="2">
        <v>883</v>
      </c>
      <c r="H77" s="2">
        <v>700</v>
      </c>
      <c r="I77" s="2">
        <v>2600</v>
      </c>
      <c r="J77" s="2">
        <v>2000</v>
      </c>
      <c r="K77" s="6">
        <v>2000</v>
      </c>
    </row>
    <row r="78" spans="1:11" ht="12.75">
      <c r="A78" s="4">
        <v>201</v>
      </c>
      <c r="B78" s="5">
        <v>4405</v>
      </c>
      <c r="C78" s="2" t="s">
        <v>65</v>
      </c>
      <c r="D78" s="2">
        <v>1000</v>
      </c>
      <c r="E78" s="2">
        <v>0</v>
      </c>
      <c r="F78" s="2">
        <v>1000</v>
      </c>
      <c r="G78" s="2">
        <v>350</v>
      </c>
      <c r="H78" s="2">
        <v>1500</v>
      </c>
      <c r="I78" s="2">
        <v>1500</v>
      </c>
      <c r="J78" s="2">
        <v>500</v>
      </c>
      <c r="K78" s="6">
        <v>500</v>
      </c>
    </row>
    <row r="79" spans="1:11" ht="12.75">
      <c r="A79" s="4">
        <v>201</v>
      </c>
      <c r="B79" s="5">
        <v>4410</v>
      </c>
      <c r="C79" s="2" t="s">
        <v>66</v>
      </c>
      <c r="D79" s="2">
        <v>500</v>
      </c>
      <c r="E79" s="2">
        <v>0</v>
      </c>
      <c r="F79" s="2">
        <v>500</v>
      </c>
      <c r="G79" s="2">
        <v>540</v>
      </c>
      <c r="H79" s="2">
        <v>1000</v>
      </c>
      <c r="I79" s="2">
        <v>1000</v>
      </c>
      <c r="J79" s="2">
        <v>500</v>
      </c>
      <c r="K79" s="6">
        <v>500</v>
      </c>
    </row>
    <row r="80" spans="1:11" ht="12.75">
      <c r="A80" s="4">
        <v>201</v>
      </c>
      <c r="B80" s="5">
        <v>4415</v>
      </c>
      <c r="C80" s="2" t="s">
        <v>67</v>
      </c>
      <c r="D80" s="2">
        <v>1000</v>
      </c>
      <c r="E80" s="2">
        <v>0</v>
      </c>
      <c r="F80" s="2">
        <v>1000</v>
      </c>
      <c r="G80" s="2">
        <v>0</v>
      </c>
      <c r="H80" s="2">
        <v>1000</v>
      </c>
      <c r="I80" s="2">
        <v>1000</v>
      </c>
      <c r="J80" s="2">
        <v>200</v>
      </c>
      <c r="K80" s="6">
        <v>200</v>
      </c>
    </row>
    <row r="81" spans="1:11" ht="12.75">
      <c r="A81" s="4">
        <v>201</v>
      </c>
      <c r="B81" s="5">
        <v>4420</v>
      </c>
      <c r="C81" s="2" t="s">
        <v>68</v>
      </c>
      <c r="D81" s="2">
        <v>500</v>
      </c>
      <c r="E81" s="2">
        <v>806</v>
      </c>
      <c r="F81" s="2">
        <v>900</v>
      </c>
      <c r="G81" s="2">
        <v>6513</v>
      </c>
      <c r="H81" s="2">
        <v>500</v>
      </c>
      <c r="I81" s="2">
        <v>550</v>
      </c>
      <c r="J81" s="2">
        <v>250</v>
      </c>
      <c r="K81" s="6">
        <v>250</v>
      </c>
    </row>
    <row r="82" spans="1:11" ht="12.75">
      <c r="A82" s="4">
        <v>201</v>
      </c>
      <c r="B82" s="5">
        <v>4430</v>
      </c>
      <c r="C82" s="2" t="s">
        <v>69</v>
      </c>
      <c r="D82" s="2">
        <v>1000</v>
      </c>
      <c r="E82" s="2">
        <v>0</v>
      </c>
      <c r="F82" s="2">
        <v>500</v>
      </c>
      <c r="G82" s="2">
        <v>1020</v>
      </c>
      <c r="H82" s="2">
        <v>1000</v>
      </c>
      <c r="I82" s="2">
        <v>500</v>
      </c>
      <c r="J82" s="2">
        <v>500</v>
      </c>
      <c r="K82" s="6">
        <v>500</v>
      </c>
    </row>
    <row r="83" spans="1:11" ht="12.75">
      <c r="A83" s="4">
        <v>201</v>
      </c>
      <c r="B83" s="5">
        <v>4435</v>
      </c>
      <c r="C83" s="2" t="s">
        <v>70</v>
      </c>
      <c r="D83" s="2"/>
      <c r="E83" s="2"/>
      <c r="F83" s="2"/>
      <c r="G83" s="2">
        <v>13143</v>
      </c>
      <c r="H83" s="2">
        <v>0</v>
      </c>
      <c r="I83" s="2">
        <v>650</v>
      </c>
      <c r="J83" s="2">
        <v>650</v>
      </c>
      <c r="K83" s="6">
        <v>1500</v>
      </c>
    </row>
    <row r="84" spans="1:11" ht="12.75">
      <c r="A84" s="4">
        <v>201</v>
      </c>
      <c r="B84" s="5">
        <v>4435</v>
      </c>
      <c r="C84" s="2" t="s">
        <v>132</v>
      </c>
      <c r="D84" s="2">
        <v>0</v>
      </c>
      <c r="E84" s="2">
        <v>0</v>
      </c>
      <c r="F84" s="2">
        <v>0</v>
      </c>
      <c r="G84" s="2">
        <v>75000</v>
      </c>
      <c r="H84" s="2">
        <v>0</v>
      </c>
      <c r="I84" s="2">
        <v>0</v>
      </c>
      <c r="J84" s="2">
        <v>0</v>
      </c>
      <c r="K84" s="6">
        <v>0</v>
      </c>
    </row>
    <row r="85" spans="1:11" ht="12.75">
      <c r="A85" s="4"/>
      <c r="B85" s="5"/>
      <c r="C85" s="2"/>
      <c r="D85" s="2"/>
      <c r="E85" s="2"/>
      <c r="F85" s="2"/>
      <c r="G85" s="1">
        <f>SUM(G27:G84)</f>
        <v>210762</v>
      </c>
      <c r="H85" s="1">
        <f>SUM(H27:H84)</f>
        <v>124985</v>
      </c>
      <c r="I85" s="1">
        <f>SUM(I27:I84)</f>
        <v>136960</v>
      </c>
      <c r="J85" s="1">
        <f>SUM(J27:J84)</f>
        <v>110216</v>
      </c>
      <c r="K85" s="7">
        <f>SUM(K27:K84)</f>
        <v>120516</v>
      </c>
    </row>
    <row r="86" spans="1:11" ht="12.75">
      <c r="A86" s="4"/>
      <c r="B86" s="5"/>
      <c r="C86" s="2"/>
      <c r="D86" s="2"/>
      <c r="E86" s="2"/>
      <c r="F86" s="2"/>
      <c r="G86" s="2"/>
      <c r="H86" s="2"/>
      <c r="K86" s="6"/>
    </row>
    <row r="87" spans="1:11" ht="12.75" hidden="1">
      <c r="A87" s="4"/>
      <c r="K87" s="7"/>
    </row>
    <row r="88" spans="2:11" ht="12.75" hidden="1">
      <c r="B88" s="5">
        <v>4083</v>
      </c>
      <c r="C88" s="5" t="s">
        <v>71</v>
      </c>
      <c r="D88" s="2">
        <v>0</v>
      </c>
      <c r="F88" s="2"/>
      <c r="G88" s="2"/>
      <c r="H88" s="2"/>
      <c r="K88" s="6"/>
    </row>
    <row r="89" spans="2:11" ht="12.75">
      <c r="B89" s="5"/>
      <c r="C89" s="5"/>
      <c r="D89" s="2"/>
      <c r="F89" s="2"/>
      <c r="G89" s="2"/>
      <c r="H89" s="2"/>
      <c r="K89" s="6"/>
    </row>
    <row r="90" spans="2:11" ht="12.75">
      <c r="B90" s="5"/>
      <c r="C90" s="1" t="s">
        <v>72</v>
      </c>
      <c r="D90" s="2"/>
      <c r="F90" s="2"/>
      <c r="G90" s="2"/>
      <c r="H90" s="2"/>
      <c r="K90" s="6"/>
    </row>
    <row r="91" spans="1:11" ht="12.75">
      <c r="A91" s="4">
        <v>201</v>
      </c>
      <c r="B91" s="5">
        <v>1076</v>
      </c>
      <c r="C91" s="2" t="s">
        <v>73</v>
      </c>
      <c r="D91" s="2">
        <v>215000</v>
      </c>
      <c r="E91" s="2">
        <v>215000</v>
      </c>
      <c r="F91" s="2">
        <v>215000</v>
      </c>
      <c r="G91" s="2">
        <v>213815</v>
      </c>
      <c r="H91" s="2">
        <v>215000</v>
      </c>
      <c r="I91" s="2">
        <v>215000</v>
      </c>
      <c r="J91" s="2">
        <v>215000</v>
      </c>
      <c r="K91" s="6">
        <v>215000</v>
      </c>
    </row>
    <row r="92" spans="1:11" ht="12.75">
      <c r="A92" s="4">
        <v>201</v>
      </c>
      <c r="B92" s="5">
        <v>1077</v>
      </c>
      <c r="C92" s="2" t="s">
        <v>74</v>
      </c>
      <c r="D92" s="2">
        <v>2000</v>
      </c>
      <c r="E92" s="2">
        <v>0</v>
      </c>
      <c r="F92" s="2">
        <v>2000</v>
      </c>
      <c r="G92" s="2">
        <v>1225</v>
      </c>
      <c r="H92" s="2">
        <v>0</v>
      </c>
      <c r="I92" s="2">
        <v>1225</v>
      </c>
      <c r="J92" s="2">
        <v>0</v>
      </c>
      <c r="K92" s="6">
        <v>0</v>
      </c>
    </row>
    <row r="93" spans="1:11" ht="12.75">
      <c r="A93" s="4">
        <v>201</v>
      </c>
      <c r="B93" s="5">
        <v>1090</v>
      </c>
      <c r="C93" s="2" t="s">
        <v>75</v>
      </c>
      <c r="D93" s="2">
        <v>2500</v>
      </c>
      <c r="E93" s="2">
        <v>9169</v>
      </c>
      <c r="F93" s="2">
        <v>2000</v>
      </c>
      <c r="G93" s="2">
        <v>2771</v>
      </c>
      <c r="H93" s="2">
        <v>2000</v>
      </c>
      <c r="I93" s="2">
        <v>3000</v>
      </c>
      <c r="J93" s="2">
        <v>3000</v>
      </c>
      <c r="K93" s="6">
        <v>3000</v>
      </c>
    </row>
    <row r="94" spans="1:12" ht="12.75">
      <c r="A94" s="4">
        <v>201</v>
      </c>
      <c r="B94" s="5">
        <v>1100</v>
      </c>
      <c r="C94" s="2" t="s">
        <v>76</v>
      </c>
      <c r="D94" s="2">
        <v>14700</v>
      </c>
      <c r="E94" s="2">
        <v>1120</v>
      </c>
      <c r="F94" s="2">
        <v>14900</v>
      </c>
      <c r="G94" s="2">
        <v>17845</v>
      </c>
      <c r="H94" s="2">
        <v>18000</v>
      </c>
      <c r="I94" s="2">
        <v>17964</v>
      </c>
      <c r="J94" s="2">
        <v>18230</v>
      </c>
      <c r="K94" s="6">
        <v>18230</v>
      </c>
      <c r="L94" t="s">
        <v>147</v>
      </c>
    </row>
    <row r="95" spans="1:11" ht="12.75">
      <c r="A95" s="4">
        <v>201</v>
      </c>
      <c r="B95" s="5">
        <v>1111</v>
      </c>
      <c r="C95" s="2" t="s">
        <v>77</v>
      </c>
      <c r="D95" s="2">
        <v>700</v>
      </c>
      <c r="E95" s="2">
        <v>130</v>
      </c>
      <c r="F95" s="2">
        <v>700</v>
      </c>
      <c r="G95" s="2">
        <v>837</v>
      </c>
      <c r="H95" s="2">
        <v>750</v>
      </c>
      <c r="I95" s="2">
        <v>750</v>
      </c>
      <c r="J95" s="2">
        <v>750</v>
      </c>
      <c r="K95" s="6">
        <v>800</v>
      </c>
    </row>
    <row r="96" spans="1:11" ht="12.75">
      <c r="A96" s="4">
        <v>201</v>
      </c>
      <c r="B96" s="5">
        <v>1125</v>
      </c>
      <c r="C96" s="2" t="s">
        <v>78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6">
        <v>0</v>
      </c>
    </row>
    <row r="97" spans="1:12" ht="12.75">
      <c r="A97" s="4">
        <v>201</v>
      </c>
      <c r="B97" s="5">
        <v>1135</v>
      </c>
      <c r="C97" s="2" t="s">
        <v>80</v>
      </c>
      <c r="D97" s="2">
        <v>0</v>
      </c>
      <c r="E97" s="2">
        <v>6163</v>
      </c>
      <c r="F97" s="2">
        <v>6163</v>
      </c>
      <c r="G97" s="2">
        <v>16245</v>
      </c>
      <c r="H97" s="2">
        <v>0</v>
      </c>
      <c r="I97" s="2">
        <v>7000</v>
      </c>
      <c r="J97" s="2">
        <v>0</v>
      </c>
      <c r="K97" s="6">
        <v>0</v>
      </c>
      <c r="L97" t="s">
        <v>146</v>
      </c>
    </row>
    <row r="98" spans="1:11" ht="12.75">
      <c r="A98" s="4">
        <v>201</v>
      </c>
      <c r="B98" s="5">
        <v>1105</v>
      </c>
      <c r="C98" s="2" t="s">
        <v>82</v>
      </c>
      <c r="D98" s="2">
        <v>7500</v>
      </c>
      <c r="E98" s="2">
        <v>4865</v>
      </c>
      <c r="F98" s="2">
        <v>7500</v>
      </c>
      <c r="G98" s="2">
        <v>8421</v>
      </c>
      <c r="H98" s="2">
        <v>7500</v>
      </c>
      <c r="I98" s="2">
        <v>7500</v>
      </c>
      <c r="J98" s="2">
        <v>7500</v>
      </c>
      <c r="K98" s="6">
        <v>7500</v>
      </c>
    </row>
    <row r="99" spans="1:12" ht="12.75">
      <c r="A99" s="4">
        <v>201</v>
      </c>
      <c r="B99" s="5">
        <v>1110</v>
      </c>
      <c r="C99" s="2" t="s">
        <v>83</v>
      </c>
      <c r="D99" s="2">
        <v>0</v>
      </c>
      <c r="E99" s="2">
        <v>4842</v>
      </c>
      <c r="F99" s="2">
        <v>0</v>
      </c>
      <c r="G99" s="2">
        <v>291</v>
      </c>
      <c r="H99" s="2">
        <v>0</v>
      </c>
      <c r="I99" s="2">
        <v>1616</v>
      </c>
      <c r="J99" s="2">
        <v>0</v>
      </c>
      <c r="K99" s="6">
        <v>0</v>
      </c>
      <c r="L99" t="s">
        <v>140</v>
      </c>
    </row>
    <row r="100" spans="1:12" s="2" customFormat="1" ht="12.75">
      <c r="A100" s="4">
        <v>201</v>
      </c>
      <c r="B100" s="5">
        <v>1130</v>
      </c>
      <c r="C100" s="2" t="s">
        <v>79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6">
        <v>0</v>
      </c>
      <c r="L100"/>
    </row>
    <row r="101" spans="1:11" ht="12.75">
      <c r="A101" s="4">
        <v>201</v>
      </c>
      <c r="B101" s="5">
        <v>1140</v>
      </c>
      <c r="C101" s="2" t="s">
        <v>84</v>
      </c>
      <c r="D101" s="2">
        <v>350</v>
      </c>
      <c r="E101" s="2">
        <v>0</v>
      </c>
      <c r="F101" s="2">
        <v>350</v>
      </c>
      <c r="G101" s="2">
        <v>0</v>
      </c>
      <c r="H101" s="2">
        <v>0</v>
      </c>
      <c r="I101" s="2">
        <v>150</v>
      </c>
      <c r="J101" s="2">
        <v>150</v>
      </c>
      <c r="K101" s="6">
        <v>150</v>
      </c>
    </row>
    <row r="102" spans="1:12" ht="12.75">
      <c r="A102" s="4">
        <v>201</v>
      </c>
      <c r="B102" s="5">
        <v>1150</v>
      </c>
      <c r="C102" s="2" t="s">
        <v>81</v>
      </c>
      <c r="D102" s="2">
        <v>0</v>
      </c>
      <c r="E102" s="2">
        <v>0</v>
      </c>
      <c r="F102" s="2">
        <v>0</v>
      </c>
      <c r="G102" s="2">
        <v>3276</v>
      </c>
      <c r="H102" s="2">
        <v>0</v>
      </c>
      <c r="I102" s="2">
        <v>6894</v>
      </c>
      <c r="J102" s="2">
        <v>1000</v>
      </c>
      <c r="K102" s="6">
        <v>1000</v>
      </c>
      <c r="L102" t="s">
        <v>143</v>
      </c>
    </row>
    <row r="103" spans="1:11" ht="12.75">
      <c r="A103" s="4">
        <v>201</v>
      </c>
      <c r="B103" s="5">
        <v>1120</v>
      </c>
      <c r="C103" s="2" t="s">
        <v>85</v>
      </c>
      <c r="D103" s="2">
        <v>0</v>
      </c>
      <c r="E103" s="2">
        <v>716</v>
      </c>
      <c r="F103" s="2">
        <v>716</v>
      </c>
      <c r="G103" s="2">
        <v>3103</v>
      </c>
      <c r="H103" s="2">
        <v>0</v>
      </c>
      <c r="I103" s="2">
        <v>445</v>
      </c>
      <c r="J103" s="2">
        <v>0</v>
      </c>
      <c r="K103" s="2">
        <v>0</v>
      </c>
    </row>
    <row r="104" spans="1:11" ht="12.75">
      <c r="A104" s="4"/>
      <c r="G104" s="1">
        <f>SUM(G91:G103)</f>
        <v>267829</v>
      </c>
      <c r="H104" s="1">
        <f>SUM(H91:H103)</f>
        <v>243250</v>
      </c>
      <c r="I104" s="1">
        <f>SUM(I91:I103)</f>
        <v>261544</v>
      </c>
      <c r="J104" s="1">
        <f>SUM(J91:J103)</f>
        <v>245630</v>
      </c>
      <c r="K104" s="1">
        <f>SUM(K91:K103)</f>
        <v>245680</v>
      </c>
    </row>
    <row r="107" spans="1:11" ht="12.75">
      <c r="A107" s="4"/>
      <c r="B107" s="5"/>
      <c r="C107" s="5"/>
      <c r="D107" s="2"/>
      <c r="F107" s="2"/>
      <c r="G107" s="2"/>
      <c r="H107" s="2"/>
      <c r="K107" s="6"/>
    </row>
    <row r="108" ht="12.75">
      <c r="C108" s="1" t="s">
        <v>86</v>
      </c>
    </row>
    <row r="109" spans="1:11" ht="12.75">
      <c r="A109" s="4">
        <v>301</v>
      </c>
      <c r="B109" s="5">
        <v>4090</v>
      </c>
      <c r="C109" s="5" t="s">
        <v>87</v>
      </c>
      <c r="D109" s="2">
        <v>16250</v>
      </c>
      <c r="E109" s="2">
        <v>3762</v>
      </c>
      <c r="F109" s="2">
        <v>13250</v>
      </c>
      <c r="G109" s="2">
        <v>14905</v>
      </c>
      <c r="H109" s="2">
        <v>17000</v>
      </c>
      <c r="I109" s="2">
        <v>3000</v>
      </c>
      <c r="J109" s="2">
        <v>0</v>
      </c>
      <c r="K109" s="6">
        <v>0</v>
      </c>
    </row>
    <row r="110" spans="1:11" ht="12.75">
      <c r="A110" s="4">
        <v>301</v>
      </c>
      <c r="B110" s="5">
        <v>4100</v>
      </c>
      <c r="C110" s="5" t="s">
        <v>88</v>
      </c>
      <c r="D110" s="2">
        <v>1000</v>
      </c>
      <c r="E110" s="2">
        <v>485</v>
      </c>
      <c r="F110" s="2">
        <v>1000</v>
      </c>
      <c r="G110" s="2">
        <v>3189</v>
      </c>
      <c r="H110" s="2">
        <v>2500</v>
      </c>
      <c r="I110" s="2">
        <v>1500</v>
      </c>
      <c r="J110" s="2">
        <v>2500</v>
      </c>
      <c r="K110" s="6">
        <v>2500</v>
      </c>
    </row>
    <row r="111" spans="1:11" ht="12.75">
      <c r="A111" s="4">
        <v>301</v>
      </c>
      <c r="B111" s="5">
        <v>4105</v>
      </c>
      <c r="C111" s="5" t="s">
        <v>89</v>
      </c>
      <c r="D111" s="2">
        <v>500</v>
      </c>
      <c r="E111" s="2">
        <v>167</v>
      </c>
      <c r="F111" s="2">
        <v>500</v>
      </c>
      <c r="G111" s="2">
        <v>295</v>
      </c>
      <c r="H111" s="2">
        <v>1500</v>
      </c>
      <c r="I111" s="2">
        <v>1500</v>
      </c>
      <c r="J111" s="2">
        <v>750</v>
      </c>
      <c r="K111" s="6">
        <v>800</v>
      </c>
    </row>
    <row r="112" spans="1:12" ht="12.75">
      <c r="A112" s="4">
        <v>301</v>
      </c>
      <c r="B112" s="5">
        <v>4109</v>
      </c>
      <c r="C112" s="2" t="s">
        <v>90</v>
      </c>
      <c r="D112" s="2">
        <v>5000</v>
      </c>
      <c r="E112" s="2">
        <v>0</v>
      </c>
      <c r="F112" s="2">
        <v>5000</v>
      </c>
      <c r="G112" s="2">
        <v>0</v>
      </c>
      <c r="H112" s="2">
        <v>0</v>
      </c>
      <c r="I112" s="2">
        <v>0</v>
      </c>
      <c r="J112" s="2">
        <v>0</v>
      </c>
      <c r="K112" s="6">
        <v>0</v>
      </c>
      <c r="L112" s="2"/>
    </row>
    <row r="113" spans="1:11" ht="12.75">
      <c r="A113" s="4">
        <v>301</v>
      </c>
      <c r="B113" s="5">
        <v>4235</v>
      </c>
      <c r="C113" s="2" t="s">
        <v>91</v>
      </c>
      <c r="D113" s="2">
        <v>3600</v>
      </c>
      <c r="E113" s="2">
        <v>883</v>
      </c>
      <c r="F113" s="2">
        <v>3600</v>
      </c>
      <c r="G113" s="2">
        <v>2808</v>
      </c>
      <c r="H113" s="2">
        <v>3750</v>
      </c>
      <c r="I113" s="2">
        <v>3750</v>
      </c>
      <c r="J113" s="2">
        <v>4000</v>
      </c>
      <c r="K113" s="6">
        <v>4250</v>
      </c>
    </row>
    <row r="114" spans="1:11" ht="12.75" hidden="1">
      <c r="A114" s="4"/>
      <c r="B114" s="5"/>
      <c r="C114" s="5"/>
      <c r="D114" s="2"/>
      <c r="E114" s="2"/>
      <c r="F114" s="2"/>
      <c r="G114" s="2"/>
      <c r="H114" s="2"/>
      <c r="K114" s="6"/>
    </row>
    <row r="115" spans="1:11" ht="12.75" hidden="1">
      <c r="A115" s="4"/>
      <c r="B115" s="5"/>
      <c r="D115" s="2"/>
      <c r="E115" s="2"/>
      <c r="F115" s="2"/>
      <c r="G115" s="2"/>
      <c r="H115" s="2"/>
      <c r="K115" s="6"/>
    </row>
    <row r="116" spans="1:11" ht="12.75" hidden="1">
      <c r="A116" s="4">
        <v>201</v>
      </c>
      <c r="C116" s="2" t="s">
        <v>92</v>
      </c>
      <c r="D116" s="2">
        <v>0</v>
      </c>
      <c r="E116" s="2">
        <v>0</v>
      </c>
      <c r="F116" s="2">
        <v>0</v>
      </c>
      <c r="G116" s="2"/>
      <c r="H116" s="2">
        <v>0</v>
      </c>
      <c r="I116" s="2"/>
      <c r="J116" s="2"/>
      <c r="K116" s="6"/>
    </row>
    <row r="117" spans="2:11" ht="12.75">
      <c r="B117" s="5"/>
      <c r="G117" s="1">
        <f>+G116+G113+G112+G111+G110+G109</f>
        <v>21197</v>
      </c>
      <c r="H117" s="1">
        <f>+H116+H113+H112+H111+H110+H109</f>
        <v>24750</v>
      </c>
      <c r="I117" s="1">
        <f>+I116+I113+I112+I111+I110+I109</f>
        <v>9750</v>
      </c>
      <c r="J117" s="1">
        <f>+J116+J113+J112+J111+J110+J109</f>
        <v>7250</v>
      </c>
      <c r="K117" s="1">
        <f>+K116+K113+K112+K111+K110+K109</f>
        <v>7550</v>
      </c>
    </row>
    <row r="118" spans="2:11" ht="12.75" hidden="1">
      <c r="B118" s="5"/>
      <c r="D118" s="2"/>
      <c r="E118" s="2"/>
      <c r="F118" s="2"/>
      <c r="G118" s="2"/>
      <c r="H118" s="2"/>
      <c r="K118" s="6"/>
    </row>
    <row r="119" spans="2:11" ht="12.75">
      <c r="B119" s="4"/>
      <c r="C119" s="4"/>
      <c r="D119" s="1">
        <f>SUM(D36:D118)</f>
        <v>358110</v>
      </c>
      <c r="E119" s="1">
        <f>SUM(E36:E118)</f>
        <v>271072</v>
      </c>
      <c r="F119" s="1">
        <f>SUM(F36:F118)</f>
        <v>350966</v>
      </c>
      <c r="G119" s="1"/>
      <c r="H119" s="2"/>
      <c r="K119" s="1"/>
    </row>
    <row r="120" spans="2:11" ht="12.75" hidden="1">
      <c r="B120" s="4"/>
      <c r="C120" s="4"/>
      <c r="D120" s="2"/>
      <c r="F120" s="2"/>
      <c r="G120" s="2"/>
      <c r="H120" s="2"/>
      <c r="K120" s="2"/>
    </row>
    <row r="121" spans="2:11" ht="12.75" hidden="1">
      <c r="B121" s="4"/>
      <c r="C121" s="4"/>
      <c r="D121" s="2"/>
      <c r="F121" s="2"/>
      <c r="G121" s="2"/>
      <c r="H121" s="2"/>
      <c r="K121" s="2"/>
    </row>
    <row r="122" spans="2:11" ht="12.75" hidden="1">
      <c r="B122" s="4"/>
      <c r="C122" s="1"/>
      <c r="D122" s="3"/>
      <c r="E122" s="3"/>
      <c r="F122" s="3"/>
      <c r="G122" s="3"/>
      <c r="H122" s="2"/>
      <c r="K122" s="3"/>
    </row>
    <row r="124" ht="12.75">
      <c r="C124" s="1" t="s">
        <v>93</v>
      </c>
    </row>
    <row r="125" spans="1:11" ht="12.75">
      <c r="A125" s="4">
        <v>301</v>
      </c>
      <c r="B125" s="5">
        <v>1115</v>
      </c>
      <c r="C125" s="2" t="s">
        <v>94</v>
      </c>
      <c r="D125" s="2">
        <v>1550</v>
      </c>
      <c r="E125" s="2">
        <v>0</v>
      </c>
      <c r="F125" s="2">
        <v>1550</v>
      </c>
      <c r="G125" s="2">
        <v>1778</v>
      </c>
      <c r="H125" s="2">
        <v>1550</v>
      </c>
      <c r="I125" s="2">
        <v>1550</v>
      </c>
      <c r="J125" s="2">
        <v>1550</v>
      </c>
      <c r="K125" s="2">
        <v>1600</v>
      </c>
    </row>
    <row r="126" spans="1:11" ht="12.75">
      <c r="A126" s="4">
        <v>301</v>
      </c>
      <c r="B126" s="10">
        <v>1145</v>
      </c>
      <c r="C126" s="2" t="s">
        <v>133</v>
      </c>
      <c r="G126" s="2">
        <v>46</v>
      </c>
      <c r="H126" s="2">
        <v>0</v>
      </c>
      <c r="I126" s="2">
        <v>0</v>
      </c>
      <c r="J126" s="2">
        <v>0</v>
      </c>
      <c r="K126" s="6">
        <v>0</v>
      </c>
    </row>
    <row r="127" spans="7:11" ht="12.75">
      <c r="G127" s="1">
        <f>+G126+G125</f>
        <v>1824</v>
      </c>
      <c r="H127" s="1">
        <f>+H126+H125</f>
        <v>1550</v>
      </c>
      <c r="I127" s="1">
        <f>+I126+I125</f>
        <v>1550</v>
      </c>
      <c r="J127" s="1">
        <f>+J126+J125</f>
        <v>1550</v>
      </c>
      <c r="K127" s="1">
        <f>+K126+K125</f>
        <v>1600</v>
      </c>
    </row>
    <row r="129" ht="12.75">
      <c r="C129" s="1" t="s">
        <v>95</v>
      </c>
    </row>
    <row r="130" spans="1:11" ht="12.75">
      <c r="A130" s="4">
        <v>401</v>
      </c>
      <c r="B130" s="5">
        <v>4106</v>
      </c>
      <c r="C130" s="5" t="s">
        <v>96</v>
      </c>
      <c r="D130" s="2">
        <v>300</v>
      </c>
      <c r="E130" s="2">
        <v>0</v>
      </c>
      <c r="F130" s="2">
        <v>300</v>
      </c>
      <c r="G130" s="2">
        <v>0</v>
      </c>
      <c r="H130" s="2">
        <v>1000</v>
      </c>
      <c r="I130" s="2">
        <v>1600</v>
      </c>
      <c r="J130" s="2">
        <v>500</v>
      </c>
      <c r="K130" s="6">
        <v>500</v>
      </c>
    </row>
    <row r="131" spans="1:12" ht="12.75">
      <c r="A131" s="4">
        <v>401</v>
      </c>
      <c r="B131" s="5">
        <v>4107</v>
      </c>
      <c r="C131" s="2" t="s">
        <v>97</v>
      </c>
      <c r="D131" s="2">
        <v>1000</v>
      </c>
      <c r="E131" s="2">
        <v>27</v>
      </c>
      <c r="F131" s="2">
        <v>1027</v>
      </c>
      <c r="G131" s="2">
        <v>0</v>
      </c>
      <c r="H131" s="2">
        <v>5000</v>
      </c>
      <c r="I131" s="2">
        <v>5000</v>
      </c>
      <c r="J131" s="2">
        <v>1000</v>
      </c>
      <c r="K131" s="6">
        <v>1000</v>
      </c>
      <c r="L131" t="s">
        <v>145</v>
      </c>
    </row>
    <row r="132" spans="7:11" ht="12.75">
      <c r="G132" s="1">
        <f>SUM(G130:G131)</f>
        <v>0</v>
      </c>
      <c r="H132" s="1">
        <f>SUM(H130:H131)</f>
        <v>6000</v>
      </c>
      <c r="I132" s="1">
        <f>SUM(I130:I131)</f>
        <v>6600</v>
      </c>
      <c r="J132" s="1">
        <f>SUM(J130:J131)</f>
        <v>1500</v>
      </c>
      <c r="K132" s="1">
        <f>SUM(K130:K131)</f>
        <v>1500</v>
      </c>
    </row>
    <row r="133" ht="12.75">
      <c r="H133" s="2"/>
    </row>
    <row r="134" ht="12.75" hidden="1">
      <c r="H134" s="2"/>
    </row>
    <row r="135" ht="12.75">
      <c r="B135" s="2"/>
    </row>
    <row r="136" spans="2:11" ht="12.75">
      <c r="B136" s="2"/>
      <c r="C136" s="1" t="s">
        <v>98</v>
      </c>
      <c r="D136" s="2"/>
      <c r="F136" s="2"/>
      <c r="G136" s="2"/>
      <c r="H136" s="2"/>
      <c r="K136" s="2"/>
    </row>
    <row r="137" spans="1:11" ht="12.75">
      <c r="A137" s="4">
        <v>901</v>
      </c>
      <c r="B137" s="2"/>
      <c r="C137" s="2" t="s">
        <v>99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6">
        <v>0</v>
      </c>
    </row>
    <row r="138" spans="1:11" ht="12.75">
      <c r="A138" s="4">
        <v>901</v>
      </c>
      <c r="B138" s="2"/>
      <c r="C138" s="2" t="s">
        <v>100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6">
        <v>0</v>
      </c>
    </row>
    <row r="139" spans="1:11" ht="12.75">
      <c r="A139" s="4">
        <v>901</v>
      </c>
      <c r="B139" s="5">
        <v>4120</v>
      </c>
      <c r="C139" s="2" t="s">
        <v>101</v>
      </c>
      <c r="D139" s="2">
        <v>1000</v>
      </c>
      <c r="E139" s="2">
        <v>0</v>
      </c>
      <c r="F139" s="2">
        <v>0</v>
      </c>
      <c r="G139" s="2">
        <v>71</v>
      </c>
      <c r="H139" s="2">
        <v>1000</v>
      </c>
      <c r="I139" s="2">
        <v>1000</v>
      </c>
      <c r="J139" s="2">
        <v>1000</v>
      </c>
      <c r="K139" s="6">
        <v>1000</v>
      </c>
    </row>
    <row r="140" spans="1:11" ht="12.75" hidden="1">
      <c r="A140" s="4">
        <v>901</v>
      </c>
      <c r="B140" s="5"/>
      <c r="C140" s="2"/>
      <c r="D140" s="2"/>
      <c r="E140" s="2"/>
      <c r="F140" s="2"/>
      <c r="G140" s="2"/>
      <c r="H140" s="2"/>
      <c r="K140" s="6"/>
    </row>
    <row r="141" spans="1:11" ht="12.75">
      <c r="A141" s="4">
        <v>901</v>
      </c>
      <c r="B141" s="5">
        <v>4500</v>
      </c>
      <c r="C141" s="2" t="s">
        <v>102</v>
      </c>
      <c r="D141" s="2">
        <v>10000</v>
      </c>
      <c r="E141" s="2">
        <v>0</v>
      </c>
      <c r="F141" s="2">
        <v>10000</v>
      </c>
      <c r="G141" s="2">
        <v>0</v>
      </c>
      <c r="H141" s="2">
        <v>10000</v>
      </c>
      <c r="I141" s="2">
        <v>10000</v>
      </c>
      <c r="J141" s="2">
        <v>5000</v>
      </c>
      <c r="K141" s="6">
        <v>5000</v>
      </c>
    </row>
    <row r="142" spans="1:11" ht="12.75">
      <c r="A142" s="4">
        <v>901</v>
      </c>
      <c r="B142" s="5">
        <v>4220</v>
      </c>
      <c r="C142" s="2" t="s">
        <v>38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6">
        <v>0</v>
      </c>
    </row>
    <row r="143" spans="1:11" ht="12.75">
      <c r="A143" s="4">
        <v>901</v>
      </c>
      <c r="B143" s="5">
        <v>4300</v>
      </c>
      <c r="C143" s="2" t="s">
        <v>103</v>
      </c>
      <c r="D143" s="2">
        <v>1000</v>
      </c>
      <c r="E143" s="2">
        <v>0</v>
      </c>
      <c r="F143" s="2">
        <v>1000</v>
      </c>
      <c r="G143" s="2">
        <v>0</v>
      </c>
      <c r="H143" s="2">
        <v>0</v>
      </c>
      <c r="I143" s="2">
        <v>0</v>
      </c>
      <c r="J143" s="2">
        <v>0</v>
      </c>
      <c r="K143" s="6">
        <v>0</v>
      </c>
    </row>
    <row r="144" spans="1:11" ht="12.75">
      <c r="A144" s="4">
        <v>901</v>
      </c>
      <c r="B144" s="5">
        <v>4290</v>
      </c>
      <c r="C144" s="2" t="s">
        <v>104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6">
        <v>0</v>
      </c>
    </row>
    <row r="145" spans="1:11" ht="12.75" hidden="1">
      <c r="A145" s="4">
        <v>901</v>
      </c>
      <c r="B145" s="2"/>
      <c r="C145" s="2"/>
      <c r="D145" s="2"/>
      <c r="E145" s="2"/>
      <c r="F145" s="2"/>
      <c r="G145" s="2">
        <v>0</v>
      </c>
      <c r="H145" s="2"/>
      <c r="K145" s="6"/>
    </row>
    <row r="146" spans="1:11" ht="12.75">
      <c r="A146" s="4">
        <v>901</v>
      </c>
      <c r="B146" s="5">
        <v>4301</v>
      </c>
      <c r="C146" s="2" t="s">
        <v>105</v>
      </c>
      <c r="D146" s="2">
        <v>5000</v>
      </c>
      <c r="E146" s="2">
        <v>0</v>
      </c>
      <c r="F146" s="2">
        <v>5000</v>
      </c>
      <c r="G146" s="2">
        <v>0</v>
      </c>
      <c r="H146" s="2">
        <v>0</v>
      </c>
      <c r="I146" s="2">
        <v>0</v>
      </c>
      <c r="J146" s="2">
        <v>0</v>
      </c>
      <c r="K146" s="6">
        <v>0</v>
      </c>
    </row>
    <row r="147" spans="2:11" ht="12" customHeight="1">
      <c r="B147" s="2"/>
      <c r="C147" s="2"/>
      <c r="D147" s="1">
        <f aca="true" t="shared" si="0" ref="D147:K147">+D137+D138+D139+D141+D142+D143+D144+D146</f>
        <v>17000</v>
      </c>
      <c r="E147" s="1">
        <f t="shared" si="0"/>
        <v>0</v>
      </c>
      <c r="F147" s="1">
        <f t="shared" si="0"/>
        <v>16000</v>
      </c>
      <c r="G147" s="1">
        <f t="shared" si="0"/>
        <v>71</v>
      </c>
      <c r="H147" s="1">
        <f t="shared" si="0"/>
        <v>11000</v>
      </c>
      <c r="I147" s="1">
        <f t="shared" si="0"/>
        <v>11000</v>
      </c>
      <c r="J147" s="1">
        <f t="shared" si="0"/>
        <v>6000</v>
      </c>
      <c r="K147" s="7">
        <f t="shared" si="0"/>
        <v>6000</v>
      </c>
    </row>
    <row r="148" spans="2:11" ht="12.75">
      <c r="B148" s="2"/>
      <c r="K148" s="2"/>
    </row>
    <row r="149" spans="2:11" ht="12.75">
      <c r="B149" s="2"/>
      <c r="C149" s="2"/>
      <c r="D149" s="2"/>
      <c r="F149" s="2"/>
      <c r="G149" s="2"/>
      <c r="H149" s="2"/>
      <c r="K149" s="2"/>
    </row>
    <row r="150" spans="2:11" ht="12.75">
      <c r="B150" s="2"/>
      <c r="C150" s="1" t="s">
        <v>106</v>
      </c>
      <c r="D150" s="2"/>
      <c r="F150" s="2"/>
      <c r="G150" s="2"/>
      <c r="H150" s="2"/>
      <c r="K150" s="2"/>
    </row>
    <row r="151" spans="2:11" ht="12.75">
      <c r="B151" s="2"/>
      <c r="C151" s="2" t="s">
        <v>4</v>
      </c>
      <c r="D151" s="2">
        <v>163700</v>
      </c>
      <c r="E151" s="2">
        <v>68316</v>
      </c>
      <c r="F151" s="2">
        <v>154377</v>
      </c>
      <c r="G151" s="2">
        <v>58277</v>
      </c>
      <c r="H151" s="2">
        <v>55000</v>
      </c>
      <c r="I151" s="2">
        <v>54500</v>
      </c>
      <c r="J151" s="2">
        <v>61100</v>
      </c>
      <c r="K151" s="6">
        <v>61700</v>
      </c>
    </row>
    <row r="152" spans="2:11" ht="12.75">
      <c r="B152" s="2"/>
      <c r="C152" s="2" t="s">
        <v>10</v>
      </c>
      <c r="D152" s="2">
        <v>65460</v>
      </c>
      <c r="E152" s="2">
        <v>14751</v>
      </c>
      <c r="F152" s="2">
        <v>56637</v>
      </c>
      <c r="G152" s="2">
        <v>12890</v>
      </c>
      <c r="H152" s="2">
        <v>15500</v>
      </c>
      <c r="I152" s="2">
        <v>18200</v>
      </c>
      <c r="J152" s="2">
        <v>15600</v>
      </c>
      <c r="K152" s="6">
        <v>16250</v>
      </c>
    </row>
    <row r="153" spans="2:11" ht="12.75">
      <c r="B153" s="2"/>
      <c r="C153" s="2" t="s">
        <v>17</v>
      </c>
      <c r="D153" s="2">
        <v>4550</v>
      </c>
      <c r="E153" s="2">
        <v>1219</v>
      </c>
      <c r="F153" s="2">
        <v>4450</v>
      </c>
      <c r="G153" s="2">
        <v>210762</v>
      </c>
      <c r="H153" s="2">
        <v>124985</v>
      </c>
      <c r="I153" s="2">
        <v>136960</v>
      </c>
      <c r="J153" s="2">
        <v>110216</v>
      </c>
      <c r="K153" s="6">
        <v>120516</v>
      </c>
    </row>
    <row r="154" spans="2:11" ht="12.75">
      <c r="B154" s="2"/>
      <c r="C154" s="2" t="s">
        <v>107</v>
      </c>
      <c r="D154" s="2"/>
      <c r="E154" s="2"/>
      <c r="F154" s="2"/>
      <c r="G154" s="2">
        <v>21197</v>
      </c>
      <c r="H154" s="2">
        <v>24750</v>
      </c>
      <c r="I154" s="2">
        <v>9750</v>
      </c>
      <c r="J154" s="2">
        <v>7250</v>
      </c>
      <c r="K154" s="6">
        <v>7550</v>
      </c>
    </row>
    <row r="155" spans="2:11" ht="12.75">
      <c r="B155" s="2"/>
      <c r="C155" s="2" t="s">
        <v>95</v>
      </c>
      <c r="D155" s="2"/>
      <c r="E155" s="2"/>
      <c r="F155" s="2"/>
      <c r="G155" s="2">
        <v>0</v>
      </c>
      <c r="H155" s="2">
        <v>6000</v>
      </c>
      <c r="I155" s="2">
        <v>6600</v>
      </c>
      <c r="J155" s="2">
        <v>1500</v>
      </c>
      <c r="K155" s="6">
        <v>1500</v>
      </c>
    </row>
    <row r="156" spans="2:11" ht="12.75">
      <c r="B156" s="2"/>
      <c r="C156" s="2" t="s">
        <v>98</v>
      </c>
      <c r="D156" s="2">
        <v>17000</v>
      </c>
      <c r="E156" s="2">
        <v>0</v>
      </c>
      <c r="F156" s="2">
        <v>16000</v>
      </c>
      <c r="G156" s="2">
        <v>71</v>
      </c>
      <c r="H156" s="2">
        <v>11000</v>
      </c>
      <c r="I156" s="2">
        <v>11000</v>
      </c>
      <c r="J156" s="2">
        <v>6000</v>
      </c>
      <c r="K156" s="6">
        <v>6000</v>
      </c>
    </row>
    <row r="157" spans="3:11" ht="12.75">
      <c r="C157" s="2" t="s">
        <v>108</v>
      </c>
      <c r="D157" s="1">
        <f aca="true" t="shared" si="1" ref="D157:K157">SUM(D151:D156)</f>
        <v>250710</v>
      </c>
      <c r="E157" s="1">
        <f t="shared" si="1"/>
        <v>84286</v>
      </c>
      <c r="F157" s="1">
        <f t="shared" si="1"/>
        <v>231464</v>
      </c>
      <c r="G157" s="1">
        <f t="shared" si="1"/>
        <v>303197</v>
      </c>
      <c r="H157" s="1">
        <f t="shared" si="1"/>
        <v>237235</v>
      </c>
      <c r="I157" s="1">
        <f t="shared" si="1"/>
        <v>237010</v>
      </c>
      <c r="J157" s="1">
        <f t="shared" si="1"/>
        <v>201666</v>
      </c>
      <c r="K157" s="1">
        <f t="shared" si="1"/>
        <v>213516</v>
      </c>
    </row>
    <row r="158" spans="3:11" ht="12.75">
      <c r="C158" s="2"/>
      <c r="D158" s="2"/>
      <c r="F158" s="2"/>
      <c r="G158" s="2"/>
      <c r="H158" s="2"/>
      <c r="K158" s="6"/>
    </row>
    <row r="159" spans="3:11" ht="12.75">
      <c r="C159" s="1" t="s">
        <v>109</v>
      </c>
      <c r="D159" s="2"/>
      <c r="F159" s="2"/>
      <c r="G159" s="2"/>
      <c r="H159" s="2"/>
      <c r="K159" s="6"/>
    </row>
    <row r="160" spans="3:11" ht="12.75">
      <c r="C160" s="2" t="s">
        <v>73</v>
      </c>
      <c r="D160" s="2">
        <v>215000</v>
      </c>
      <c r="E160" s="2">
        <v>215000</v>
      </c>
      <c r="F160" s="2">
        <v>215000</v>
      </c>
      <c r="G160" s="2">
        <v>213815</v>
      </c>
      <c r="H160" s="2">
        <v>215000</v>
      </c>
      <c r="I160" s="2">
        <v>215000</v>
      </c>
      <c r="J160" s="2">
        <v>215000</v>
      </c>
      <c r="K160" s="2">
        <v>215000</v>
      </c>
    </row>
    <row r="161" spans="3:11" ht="12.75">
      <c r="C161" s="2" t="s">
        <v>110</v>
      </c>
      <c r="D161" s="2">
        <v>23200</v>
      </c>
      <c r="E161" s="2">
        <f>231582-E160</f>
        <v>16582</v>
      </c>
      <c r="F161" s="2">
        <f>244313-F160</f>
        <v>29313</v>
      </c>
      <c r="G161" s="2">
        <v>2095</v>
      </c>
      <c r="H161" s="2">
        <v>2000</v>
      </c>
      <c r="I161" s="2">
        <v>1600</v>
      </c>
      <c r="J161" s="2">
        <v>1600</v>
      </c>
      <c r="K161" s="6">
        <v>1600</v>
      </c>
    </row>
    <row r="162" spans="3:11" ht="12.75">
      <c r="C162" s="2" t="s">
        <v>111</v>
      </c>
      <c r="D162" s="2"/>
      <c r="E162" s="2"/>
      <c r="F162" s="2"/>
      <c r="G162" s="2">
        <v>54014</v>
      </c>
      <c r="H162" s="2">
        <v>28250</v>
      </c>
      <c r="I162" s="2">
        <v>46544</v>
      </c>
      <c r="J162" s="2">
        <v>30630</v>
      </c>
      <c r="K162" s="6">
        <v>30680</v>
      </c>
    </row>
    <row r="163" spans="3:11" ht="12.75">
      <c r="C163" s="2" t="s">
        <v>112</v>
      </c>
      <c r="D163" s="2"/>
      <c r="E163" s="2"/>
      <c r="F163" s="2"/>
      <c r="G163" s="2">
        <v>1824</v>
      </c>
      <c r="H163" s="2">
        <v>1550</v>
      </c>
      <c r="I163" s="2">
        <v>1550</v>
      </c>
      <c r="J163" s="2">
        <v>1550</v>
      </c>
      <c r="K163" s="6">
        <v>1600</v>
      </c>
    </row>
    <row r="164" spans="3:11" ht="12.75">
      <c r="C164" s="2" t="s">
        <v>113</v>
      </c>
      <c r="D164" s="2">
        <v>7850</v>
      </c>
      <c r="E164" s="2">
        <v>9707</v>
      </c>
      <c r="F164" s="2">
        <v>7850</v>
      </c>
      <c r="G164" s="2">
        <v>0</v>
      </c>
      <c r="H164" s="2">
        <v>0</v>
      </c>
      <c r="I164" s="2">
        <v>0</v>
      </c>
      <c r="J164" s="2">
        <v>0</v>
      </c>
      <c r="K164" s="6">
        <v>0</v>
      </c>
    </row>
    <row r="165" spans="3:11" ht="12.75">
      <c r="C165" s="2" t="s">
        <v>108</v>
      </c>
      <c r="D165" s="1" t="e">
        <f>SUM(D160:D165)</f>
        <v>#VALUE!</v>
      </c>
      <c r="E165" s="1" t="e">
        <f>SUM(E160:E165)</f>
        <v>#VALUE!</v>
      </c>
      <c r="F165" s="1" t="e">
        <f>SUM(F160:F165)</f>
        <v>#VALUE!</v>
      </c>
      <c r="G165" s="1">
        <f>SUM(G160:G164)</f>
        <v>271748</v>
      </c>
      <c r="H165" s="1">
        <f>SUM(H160:H164)</f>
        <v>246800</v>
      </c>
      <c r="I165" s="1">
        <f>SUM(I160:I164)</f>
        <v>264694</v>
      </c>
      <c r="J165" s="1">
        <f>SUM(J160:J164)</f>
        <v>248780</v>
      </c>
      <c r="K165" s="1">
        <f>SUM(K160:K164)</f>
        <v>248880</v>
      </c>
    </row>
    <row r="166" ht="12.75">
      <c r="H166" s="2"/>
    </row>
    <row r="167" spans="4:11" ht="12.75">
      <c r="D167" s="2"/>
      <c r="F167" s="2"/>
      <c r="G167" s="2"/>
      <c r="H167" s="2"/>
      <c r="K167" s="6"/>
    </row>
    <row r="168" spans="3:11" ht="12.75">
      <c r="C168" s="1" t="s">
        <v>114</v>
      </c>
      <c r="D168" s="7" t="e">
        <f aca="true" t="shared" si="2" ref="D168:K168">+D165-D157</f>
        <v>#VALUE!</v>
      </c>
      <c r="E168" s="7" t="e">
        <f t="shared" si="2"/>
        <v>#VALUE!</v>
      </c>
      <c r="F168" s="7" t="e">
        <f t="shared" si="2"/>
        <v>#VALUE!</v>
      </c>
      <c r="G168" s="7">
        <f t="shared" si="2"/>
        <v>-31449</v>
      </c>
      <c r="H168" s="7">
        <f t="shared" si="2"/>
        <v>9565</v>
      </c>
      <c r="I168" s="7">
        <f t="shared" si="2"/>
        <v>27684</v>
      </c>
      <c r="J168" s="1">
        <f t="shared" si="2"/>
        <v>47114</v>
      </c>
      <c r="K168" s="7">
        <f t="shared" si="2"/>
        <v>35364</v>
      </c>
    </row>
    <row r="169" spans="4:11" ht="12.75">
      <c r="D169" s="2"/>
      <c r="F169" s="2"/>
      <c r="G169" s="2"/>
      <c r="H169" s="2"/>
      <c r="K169" s="2"/>
    </row>
    <row r="170" spans="4:11" ht="12.75">
      <c r="D170" s="2"/>
      <c r="F170" s="2"/>
      <c r="G170" s="2"/>
      <c r="H170" s="2"/>
      <c r="J170" s="2"/>
      <c r="K170" s="2"/>
    </row>
    <row r="171" spans="3:11" ht="12.75">
      <c r="C171" s="1" t="s">
        <v>117</v>
      </c>
      <c r="D171" s="1"/>
      <c r="F171" s="2"/>
      <c r="G171" s="2"/>
      <c r="H171" s="2"/>
      <c r="I171" s="2"/>
      <c r="J171" s="2"/>
      <c r="K171" s="2"/>
    </row>
    <row r="172" spans="3:11" ht="12.75">
      <c r="C172" s="2" t="s">
        <v>118</v>
      </c>
      <c r="F172" s="2"/>
      <c r="G172" s="2"/>
      <c r="H172" s="2"/>
      <c r="I172" s="2">
        <v>115695</v>
      </c>
      <c r="J172" s="2">
        <v>97554</v>
      </c>
      <c r="K172" s="2">
        <v>117539</v>
      </c>
    </row>
    <row r="173" spans="3:11" ht="12.75">
      <c r="C173" s="2" t="s">
        <v>119</v>
      </c>
      <c r="D173" s="2"/>
      <c r="F173" s="2"/>
      <c r="G173" s="2"/>
      <c r="H173" s="2"/>
      <c r="I173" s="2">
        <v>207006</v>
      </c>
      <c r="J173" s="2">
        <v>252831</v>
      </c>
      <c r="K173" s="2">
        <v>282660</v>
      </c>
    </row>
    <row r="174" spans="1:12" s="2" customFormat="1" ht="12.75">
      <c r="A174"/>
      <c r="B174"/>
      <c r="C174" s="2" t="s">
        <v>116</v>
      </c>
      <c r="D174" s="6"/>
      <c r="E174"/>
      <c r="I174" s="2">
        <f>SUM(I172:I173)</f>
        <v>322701</v>
      </c>
      <c r="J174" s="2">
        <f>SUM(J172:J173)</f>
        <v>350385</v>
      </c>
      <c r="K174" s="2">
        <f>SUM(K172:K173)</f>
        <v>400199</v>
      </c>
      <c r="L174"/>
    </row>
    <row r="175" spans="1:5" s="2" customFormat="1" ht="12.75">
      <c r="A175"/>
      <c r="B175"/>
      <c r="C175"/>
      <c r="D175"/>
      <c r="E175"/>
    </row>
    <row r="176" spans="3:11" ht="12.75">
      <c r="C176" s="2" t="s">
        <v>120</v>
      </c>
      <c r="D176" s="6"/>
      <c r="F176" s="2"/>
      <c r="G176" s="2">
        <v>115695</v>
      </c>
      <c r="H176" s="2"/>
      <c r="I176" s="2">
        <f>350385-I180</f>
        <v>97554</v>
      </c>
      <c r="J176" s="2">
        <f>400199-J180</f>
        <v>117539</v>
      </c>
      <c r="K176" s="2"/>
    </row>
    <row r="177" spans="3:11" ht="12.75" hidden="1">
      <c r="C177" s="2" t="s">
        <v>115</v>
      </c>
      <c r="D177" s="2"/>
      <c r="F177" s="2">
        <v>142728</v>
      </c>
      <c r="G177" s="2"/>
      <c r="H177" s="2">
        <v>167352</v>
      </c>
      <c r="I177" s="2"/>
      <c r="J177" s="2"/>
      <c r="K177" s="2"/>
    </row>
    <row r="178" spans="3:11" ht="12.75" hidden="1">
      <c r="C178" s="1" t="s">
        <v>116</v>
      </c>
      <c r="D178" s="7"/>
      <c r="F178" s="2">
        <f>+F174+F164</f>
        <v>7850</v>
      </c>
      <c r="G178" s="2"/>
      <c r="H178" s="2" t="e">
        <f>+H174+#REF!</f>
        <v>#REF!</v>
      </c>
      <c r="I178" s="2"/>
      <c r="J178" s="2"/>
      <c r="K178" s="2">
        <f>+K174+K164</f>
        <v>400199</v>
      </c>
    </row>
    <row r="179" spans="9:11" ht="12.75" hidden="1">
      <c r="I179" s="2"/>
      <c r="J179" s="2"/>
      <c r="K179" s="2"/>
    </row>
    <row r="180" spans="3:11" ht="12.75">
      <c r="C180" s="2" t="s">
        <v>121</v>
      </c>
      <c r="G180" s="2">
        <v>207006</v>
      </c>
      <c r="I180" s="2">
        <v>252831</v>
      </c>
      <c r="J180" s="2">
        <v>282660</v>
      </c>
      <c r="K180" s="2"/>
    </row>
    <row r="181" spans="3:11" ht="12.75">
      <c r="C181" s="2" t="s">
        <v>116</v>
      </c>
      <c r="G181" s="2">
        <f>+G180+G176</f>
        <v>322701</v>
      </c>
      <c r="I181" s="2">
        <f>+I174+I168</f>
        <v>350385</v>
      </c>
      <c r="J181" s="2">
        <f>350385+J168</f>
        <v>397499</v>
      </c>
      <c r="K181" s="2">
        <f>K174+K168</f>
        <v>435563</v>
      </c>
    </row>
    <row r="182" ht="12.75">
      <c r="J182" s="2"/>
    </row>
    <row r="183" spans="3:11" ht="12.75">
      <c r="C183" s="2"/>
      <c r="D183" s="2"/>
      <c r="F183" s="2"/>
      <c r="G183" s="2"/>
      <c r="H183" s="2"/>
      <c r="J183" s="2"/>
      <c r="K183" s="2"/>
    </row>
    <row r="184" ht="12.75">
      <c r="C184" s="9"/>
    </row>
    <row r="188" spans="2:11" ht="12.75">
      <c r="B188" s="5"/>
      <c r="C188" s="8"/>
      <c r="D188" s="1"/>
      <c r="E188" s="1"/>
      <c r="F188" s="1"/>
      <c r="G188" s="1"/>
      <c r="H188" s="1"/>
      <c r="J188" s="2"/>
      <c r="K188" s="7"/>
    </row>
    <row r="189" spans="2:11" ht="12.75">
      <c r="B189" s="2"/>
      <c r="C189" s="8"/>
      <c r="D189" s="2"/>
      <c r="E189" s="2"/>
      <c r="F189" s="2"/>
      <c r="G189" s="2"/>
      <c r="H189" s="2"/>
      <c r="J189" s="2"/>
      <c r="K189" s="2"/>
    </row>
    <row r="190" spans="2:11" ht="12.75">
      <c r="B190" s="4"/>
      <c r="C190" s="1"/>
      <c r="D190" s="2"/>
      <c r="E190" s="2"/>
      <c r="F190" s="2"/>
      <c r="G190" s="2"/>
      <c r="H190" s="2"/>
      <c r="J190" s="2"/>
      <c r="K190" s="2"/>
    </row>
    <row r="198" spans="2:11" ht="12.75">
      <c r="B198" s="2"/>
      <c r="C198" s="1"/>
      <c r="D198" s="1"/>
      <c r="E198" s="1"/>
      <c r="F198" s="1"/>
      <c r="G198" s="1"/>
      <c r="H198" s="1"/>
      <c r="J198" s="2"/>
      <c r="K198" s="7"/>
    </row>
    <row r="199" spans="2:11" ht="12.75" hidden="1">
      <c r="B199" s="2"/>
      <c r="C199" s="1"/>
      <c r="D199" s="2"/>
      <c r="E199" s="2"/>
      <c r="F199" s="2"/>
      <c r="G199" s="2"/>
      <c r="H199" s="2"/>
      <c r="J199" s="2"/>
      <c r="K199" s="2"/>
    </row>
    <row r="200" spans="5:11" ht="12.75" hidden="1">
      <c r="E200" s="2"/>
      <c r="F200" s="2"/>
      <c r="G200" s="2"/>
      <c r="K200" s="2"/>
    </row>
    <row r="201" spans="5:11" ht="12.75" hidden="1">
      <c r="E201" s="2"/>
      <c r="F201" s="2"/>
      <c r="G201" s="2"/>
      <c r="K201" s="2"/>
    </row>
    <row r="202" ht="12.75">
      <c r="K202" s="2"/>
    </row>
    <row r="203" spans="2:11" ht="12.75">
      <c r="B203" s="4"/>
      <c r="C203" s="1"/>
      <c r="D203" s="2"/>
      <c r="F203" s="2"/>
      <c r="G203" s="2"/>
      <c r="H203" s="2"/>
      <c r="J203" s="2"/>
      <c r="K203" s="2"/>
    </row>
    <row r="205" spans="2:11" ht="12.75">
      <c r="B205" s="2"/>
      <c r="C205" s="1"/>
      <c r="D205" s="1"/>
      <c r="E205" s="1"/>
      <c r="F205" s="1"/>
      <c r="G205" s="1"/>
      <c r="H205" s="1"/>
      <c r="J205" s="2"/>
      <c r="K205" s="1"/>
    </row>
    <row r="206" spans="2:11" ht="12.75" hidden="1">
      <c r="B206" s="2"/>
      <c r="C206" s="2"/>
      <c r="D206" s="2"/>
      <c r="F206" s="2"/>
      <c r="G206" s="2"/>
      <c r="H206" s="2"/>
      <c r="J206" s="2"/>
      <c r="K206" s="2"/>
    </row>
    <row r="207" spans="4:11" ht="12.75">
      <c r="D207" s="2"/>
      <c r="F207" s="2"/>
      <c r="G207" s="2"/>
      <c r="H207" s="2"/>
      <c r="J207" s="2"/>
      <c r="K207" s="2"/>
    </row>
    <row r="212" ht="12.75" hidden="1"/>
    <row r="217" ht="12.75" hidden="1"/>
    <row r="220" ht="12.75" hidden="1"/>
    <row r="237" ht="12.75" hidden="1"/>
    <row r="238" ht="12.75" hidden="1"/>
    <row r="239" ht="12.75" hidden="1"/>
    <row r="240" ht="12.75" hidden="1"/>
    <row r="241" ht="12.75" hidden="1"/>
    <row r="252" spans="3:11" ht="12.75">
      <c r="C252" s="2"/>
      <c r="D252" s="2"/>
      <c r="F252" s="2"/>
      <c r="G252" s="2"/>
      <c r="H252" s="2"/>
      <c r="J252" s="2"/>
      <c r="K252" s="2"/>
    </row>
    <row r="253" spans="4:11" ht="12.75">
      <c r="D253" s="2"/>
      <c r="F253" s="2"/>
      <c r="G253" s="2"/>
      <c r="H253" s="2"/>
      <c r="J253" s="2"/>
      <c r="K253" s="2"/>
    </row>
    <row r="254" spans="4:11" ht="12.75">
      <c r="D254" s="2"/>
      <c r="F254" s="2"/>
      <c r="G254" s="2"/>
      <c r="H254" s="2"/>
      <c r="J254" s="2"/>
      <c r="K254" s="2"/>
    </row>
    <row r="255" spans="4:11" ht="12.75">
      <c r="D255" s="2"/>
      <c r="F255" s="2"/>
      <c r="G255" s="2"/>
      <c r="H255" s="2"/>
      <c r="J255" s="2"/>
      <c r="K255" s="2"/>
    </row>
    <row r="256" spans="4:11" ht="12.75">
      <c r="D256" s="2"/>
      <c r="F256" s="2"/>
      <c r="G256" s="2"/>
      <c r="H256" s="2"/>
      <c r="J256" s="2"/>
      <c r="K256" s="2"/>
    </row>
    <row r="257" spans="4:11" ht="12.75">
      <c r="D257" s="2"/>
      <c r="F257" s="2"/>
      <c r="G257" s="2"/>
      <c r="H257" s="2"/>
      <c r="J257" s="2"/>
      <c r="K257" s="2"/>
    </row>
    <row r="258" spans="4:11" ht="12.75">
      <c r="D258" s="2"/>
      <c r="F258" s="2"/>
      <c r="G258" s="2"/>
      <c r="H258" s="2"/>
      <c r="J258" s="2"/>
      <c r="K258" s="2"/>
    </row>
    <row r="259" spans="4:11" ht="12.75">
      <c r="D259" s="2"/>
      <c r="F259" s="2"/>
      <c r="G259" s="2"/>
      <c r="H259" s="2"/>
      <c r="J259" s="2"/>
      <c r="K259" s="2"/>
    </row>
    <row r="260" spans="4:11" ht="12.75">
      <c r="D260" s="2"/>
      <c r="F260" s="2"/>
      <c r="G260" s="2"/>
      <c r="H260" s="2"/>
      <c r="J260" s="2"/>
      <c r="K260" s="2"/>
    </row>
    <row r="261" spans="4:11" ht="12.75">
      <c r="D261" s="2"/>
      <c r="F261" s="2"/>
      <c r="G261" s="2"/>
      <c r="H261" s="2"/>
      <c r="J261" s="2"/>
      <c r="K261" s="2"/>
    </row>
    <row r="262" spans="4:11" ht="12.75">
      <c r="D262" s="2"/>
      <c r="F262" s="2"/>
      <c r="G262" s="2"/>
      <c r="H262" s="2"/>
      <c r="J262" s="2"/>
      <c r="K262" s="2"/>
    </row>
    <row r="263" spans="4:11" ht="12.75">
      <c r="D263" s="2"/>
      <c r="F263" s="2"/>
      <c r="G263" s="2"/>
      <c r="H263" s="2"/>
      <c r="J263" s="2"/>
      <c r="K263" s="2"/>
    </row>
  </sheetData>
  <sheetProtection selectLockedCells="1" selectUnlockedCells="1"/>
  <printOptions/>
  <pageMargins left="0.7875" right="0.7875" top="0.8861111111111111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16:IV117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16:IV117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ATC</cp:lastModifiedBy>
  <cp:lastPrinted>2017-03-07T12:52:39Z</cp:lastPrinted>
  <dcterms:created xsi:type="dcterms:W3CDTF">2015-10-25T12:25:41Z</dcterms:created>
  <dcterms:modified xsi:type="dcterms:W3CDTF">2017-03-07T14:51:34Z</dcterms:modified>
  <cp:category/>
  <cp:version/>
  <cp:contentType/>
  <cp:contentStatus/>
</cp:coreProperties>
</file>